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50" windowHeight="5490" activeTab="2"/>
  </bookViews>
  <sheets>
    <sheet name="Registration- Corp Info" sheetId="1" r:id="rId1"/>
    <sheet name="Registration- WEMP Notification" sheetId="2" r:id="rId2"/>
    <sheet name="WEMP Submission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<sst xmlns="http://schemas.openxmlformats.org/spreadsheetml/2006/main" count="608" uniqueCount="322">
  <si>
    <t>Comparison against previous year (%)</t>
  </si>
  <si>
    <t>Unit</t>
  </si>
  <si>
    <t>Remarks</t>
  </si>
  <si>
    <t>Annual Water Consumption</t>
  </si>
  <si>
    <t>Water End-Use</t>
  </si>
  <si>
    <t>user-input</t>
  </si>
  <si>
    <t>Status</t>
  </si>
  <si>
    <t>Water Efficiency Index</t>
  </si>
  <si>
    <t>Water Efficiency Index Trend</t>
  </si>
  <si>
    <t>system derived</t>
  </si>
  <si>
    <t>color code</t>
  </si>
  <si>
    <t>Water Efficiency Plan</t>
  </si>
  <si>
    <t>Recycling Rate</t>
  </si>
  <si>
    <t>%</t>
  </si>
  <si>
    <t>Current Process Recycling Rate</t>
  </si>
  <si>
    <t>Potable water</t>
  </si>
  <si>
    <t>NEWater</t>
  </si>
  <si>
    <t>Industrial water (PUB)</t>
  </si>
  <si>
    <t>High grade industrial water (Private Utility Supplier)</t>
  </si>
  <si>
    <t>Demineralised water</t>
  </si>
  <si>
    <t>Ultra pure water</t>
  </si>
  <si>
    <t>Type of Water</t>
  </si>
  <si>
    <t xml:space="preserve">Area of Seawater Usage </t>
  </si>
  <si>
    <t>Cooling</t>
  </si>
  <si>
    <t>Heating</t>
  </si>
  <si>
    <t>Areas of Water Usage</t>
  </si>
  <si>
    <t>Cooling Tower</t>
  </si>
  <si>
    <t>Scrubber</t>
  </si>
  <si>
    <t>Guestrooms</t>
  </si>
  <si>
    <t>Irrigation</t>
  </si>
  <si>
    <t>Water Features</t>
  </si>
  <si>
    <t>General Washing</t>
  </si>
  <si>
    <t>Kitchen/ F&amp;B outlets/ Canteen</t>
  </si>
  <si>
    <t>Swimming Pool</t>
  </si>
  <si>
    <t>Others (Please specify)</t>
  </si>
  <si>
    <t>Air-Cooled Central Chilled Water</t>
  </si>
  <si>
    <t>District Cooling System (DCS)</t>
  </si>
  <si>
    <t>Water-Cooled Central Chilled Water</t>
  </si>
  <si>
    <t>Planned</t>
  </si>
  <si>
    <t>In Progress</t>
  </si>
  <si>
    <t>Implemented</t>
  </si>
  <si>
    <t>Shelved</t>
  </si>
  <si>
    <t>Modified</t>
  </si>
  <si>
    <t>Water Balance Chart</t>
  </si>
  <si>
    <t>BAI</t>
  </si>
  <si>
    <t>Amount of food produced</t>
  </si>
  <si>
    <t>No. of wafers</t>
  </si>
  <si>
    <t>Amount of electricity generated</t>
  </si>
  <si>
    <t>Amount of pharmaceutical products produced</t>
  </si>
  <si>
    <t>Amount of chemicals produced</t>
  </si>
  <si>
    <r>
      <t>m</t>
    </r>
    <r>
      <rPr>
        <vertAlign val="superscript"/>
        <sz val="11"/>
        <color indexed="8"/>
        <rFont val="Calibri"/>
        <family val="2"/>
      </rPr>
      <t>3</t>
    </r>
  </si>
  <si>
    <t>MWh</t>
  </si>
  <si>
    <t>piece</t>
  </si>
  <si>
    <t>Current Plant/ Premises Recycling Rate</t>
  </si>
  <si>
    <t>Submission Year - 3</t>
  </si>
  <si>
    <t>Submission Year - 2</t>
  </si>
  <si>
    <t>Submission Year - 1</t>
  </si>
  <si>
    <t xml:space="preserve">Submission Year - 4
</t>
  </si>
  <si>
    <t>CMP Wastewater</t>
  </si>
  <si>
    <t>Rain Water</t>
  </si>
  <si>
    <t>Reverse Osmosis (RO) Reject</t>
  </si>
  <si>
    <t>Used water from Wastewater Treatment Plant</t>
  </si>
  <si>
    <t>Type of Recycling</t>
  </si>
  <si>
    <t>Water reuse/recycle from process</t>
  </si>
  <si>
    <t>Water reuse/recycle not from process</t>
  </si>
  <si>
    <t>Process Use</t>
  </si>
  <si>
    <t>Water End Use</t>
  </si>
  <si>
    <t>WATER END USE</t>
  </si>
  <si>
    <t>Amount of concrete produced</t>
  </si>
  <si>
    <t>Toilets/Pantries/Domestic Use</t>
  </si>
  <si>
    <t>Type of Air-Conditioning System</t>
  </si>
  <si>
    <t>Amount of water recycled to process</t>
  </si>
  <si>
    <t>Metric prefix</t>
  </si>
  <si>
    <t>kilo / k</t>
  </si>
  <si>
    <t>mega / M</t>
  </si>
  <si>
    <t>giga / G</t>
  </si>
  <si>
    <t>thousand / '000</t>
  </si>
  <si>
    <t>million / '000 000</t>
  </si>
  <si>
    <t>billion / '000 000 000</t>
  </si>
  <si>
    <t>Type of Water*</t>
  </si>
  <si>
    <t>% Water Used</t>
  </si>
  <si>
    <t>Type of Treatment*</t>
  </si>
  <si>
    <t xml:space="preserve">Please upload the Water Balance Chart for your site of business activity. </t>
  </si>
  <si>
    <t>Amount of beverages produced</t>
  </si>
  <si>
    <t>Amount of products (not listed above) produced</t>
  </si>
  <si>
    <t>No. of ships/oil rigs repaired/built</t>
  </si>
  <si>
    <t>million pieces</t>
  </si>
  <si>
    <t>billion pieces</t>
  </si>
  <si>
    <t>Process (Please specify)</t>
  </si>
  <si>
    <t>Water End use*</t>
  </si>
  <si>
    <t>Type of Water Used*</t>
  </si>
  <si>
    <t>Description of Measure*</t>
  </si>
  <si>
    <t>Due date for implementation*</t>
  </si>
  <si>
    <r>
      <t>Annual Water Savings 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/year)*</t>
    </r>
  </si>
  <si>
    <t>Type of Water Saved*</t>
  </si>
  <si>
    <t>Status*</t>
  </si>
  <si>
    <t>Water Efficiency Index Trend over the last 5 years and how it compares with the previous years.</t>
  </si>
  <si>
    <r>
      <t xml:space="preserve">Indicate the number of days that your </t>
    </r>
    <r>
      <rPr>
        <i/>
        <sz val="11"/>
        <rFont val="Calibri"/>
        <family val="2"/>
      </rPr>
      <t>site of business activity is in operation.</t>
    </r>
  </si>
  <si>
    <t>If Seawater is used within your site of business activity, please fill up the following fields.</t>
  </si>
  <si>
    <r>
      <t xml:space="preserve">Indicate the past and new water efficiency measures in your </t>
    </r>
    <r>
      <rPr>
        <i/>
        <sz val="11"/>
        <rFont val="Calibri"/>
        <family val="2"/>
      </rPr>
      <t>site of business activity and track their progress and annual water savings in m</t>
    </r>
    <r>
      <rPr>
        <i/>
        <vertAlign val="superscript"/>
        <sz val="11"/>
        <rFont val="Calibri"/>
        <family val="2"/>
      </rPr>
      <t>3</t>
    </r>
    <r>
      <rPr>
        <i/>
        <sz val="11"/>
        <rFont val="Calibri"/>
        <family val="2"/>
      </rPr>
      <t xml:space="preserve">/year. </t>
    </r>
  </si>
  <si>
    <t>Project Cost ($)</t>
  </si>
  <si>
    <t>not required to fill</t>
  </si>
  <si>
    <t>Operation Days in a Year</t>
  </si>
  <si>
    <t>Days of operation in a year*</t>
  </si>
  <si>
    <r>
      <t xml:space="preserve">Indicate the types of water and the respective </t>
    </r>
    <r>
      <rPr>
        <i/>
        <sz val="11"/>
        <rFont val="Calibri"/>
        <family val="2"/>
      </rPr>
      <t>annual consumption (in cubic metres per year) for your site of business activity.</t>
    </r>
  </si>
  <si>
    <r>
      <t>Water Usage 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/ year)*</t>
    </r>
  </si>
  <si>
    <r>
      <t>Annual Water Consumption (excluding Seawater)  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/year)  </t>
    </r>
  </si>
  <si>
    <r>
      <t>Seawater Used
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/ year)</t>
    </r>
  </si>
  <si>
    <r>
      <t>Total Seawater Usage 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/year)  </t>
    </r>
  </si>
  <si>
    <r>
      <t xml:space="preserve">Indicate the areas of water usage, their respective annual water consumption and the type of water </t>
    </r>
    <r>
      <rPr>
        <i/>
        <sz val="11"/>
        <rFont val="Calibri"/>
        <family val="2"/>
      </rPr>
      <t>used.</t>
    </r>
  </si>
  <si>
    <r>
      <t>Water usage 
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/ year)*</t>
    </r>
  </si>
  <si>
    <r>
      <t>Total Water End Use (excluding Seawater) (m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 xml:space="preserve">/year)  </t>
    </r>
  </si>
  <si>
    <t>Water-Cooled Process Cooling</t>
  </si>
  <si>
    <t>Type of Air Conditioning / Cooling System</t>
  </si>
  <si>
    <t>This site of business activity has at least one type of air-conditioning / cooling system:</t>
  </si>
  <si>
    <t>Split/Window/Packaged Air Conditioning</t>
  </si>
  <si>
    <t>Seawater Cooling</t>
  </si>
  <si>
    <t>Others</t>
  </si>
  <si>
    <t>Select the type of air-conditioning / cooling system used by your site of business activity from the dropdown list.</t>
  </si>
  <si>
    <t>Industry</t>
  </si>
  <si>
    <t>Non-Industry</t>
  </si>
  <si>
    <t>Details of Water-Cooled Central Chilled Water and/or Water-Cooled Process Cooling</t>
  </si>
  <si>
    <t>Process</t>
  </si>
  <si>
    <t xml:space="preserve">If Water-Cooled Central Chilled Water and/or Water-Cooled Process Cooling is used within your site of business activity, please fill up the following fields. </t>
  </si>
  <si>
    <t>This site of business activity comprises of the following sector:</t>
  </si>
  <si>
    <r>
      <t>Conductivity (</t>
    </r>
    <r>
      <rPr>
        <sz val="11"/>
        <rFont val="Calibri"/>
        <family val="2"/>
      </rPr>
      <t>µ</t>
    </r>
    <r>
      <rPr>
        <sz val="9.35"/>
        <rFont val="Calibri"/>
        <family val="2"/>
      </rPr>
      <t>S/cm)</t>
    </r>
  </si>
  <si>
    <t>Silica Level (ppm)</t>
  </si>
  <si>
    <t>Heat Source</t>
  </si>
  <si>
    <t>Cooling Tower(s)</t>
  </si>
  <si>
    <t>Cycles of Concentration (COC)</t>
  </si>
  <si>
    <t>Blowdown</t>
  </si>
  <si>
    <t>System</t>
  </si>
  <si>
    <t>System Description (e.g. Chiller plant - Plant A, Process - Process A)</t>
  </si>
  <si>
    <t>Total Operating Cooling Load (RT/yr)</t>
  </si>
  <si>
    <t>COC Computation Method</t>
  </si>
  <si>
    <t>Makeup Water Quality</t>
  </si>
  <si>
    <t>Circulating Water Quality</t>
  </si>
  <si>
    <t>Amount of Blowdown</t>
  </si>
  <si>
    <t>Amount of Makeup</t>
  </si>
  <si>
    <t>COC</t>
  </si>
  <si>
    <t>Automated Blowdown Control (Y/N)</t>
  </si>
  <si>
    <t>No</t>
  </si>
  <si>
    <t>Yes, Conductivity-based</t>
  </si>
  <si>
    <t>Yes, Others (please specify)</t>
  </si>
  <si>
    <r>
      <t xml:space="preserve">The plant/premises and process recycling rates of the </t>
    </r>
    <r>
      <rPr>
        <i/>
        <sz val="11"/>
        <rFont val="Calibri"/>
        <family val="2"/>
      </rPr>
      <t xml:space="preserve">site of business activity will be automatically computed based on the volume of water reused/ recycled. </t>
    </r>
  </si>
  <si>
    <t>This site of business activity has at least one type of reused/ recycled stream*.</t>
  </si>
  <si>
    <t>Type Of Reused/ Recycled Streams*</t>
  </si>
  <si>
    <t>Area of Water Reuse/ Recycle*</t>
  </si>
  <si>
    <t>Type of Reuse/ Recycle*</t>
  </si>
  <si>
    <t>Indicator</t>
  </si>
  <si>
    <t>Description of Indicator</t>
  </si>
  <si>
    <t>Quantity</t>
  </si>
  <si>
    <t>Previous Submission Year</t>
  </si>
  <si>
    <t>Current Submission Year</t>
  </si>
  <si>
    <t>Comparison against previous submission (%)</t>
  </si>
  <si>
    <t>N/A</t>
  </si>
  <si>
    <t>metric tonne</t>
  </si>
  <si>
    <r>
      <t>m</t>
    </r>
    <r>
      <rPr>
        <vertAlign val="superscript"/>
        <sz val="11"/>
        <color indexed="8"/>
        <rFont val="Calibri"/>
        <family val="2"/>
      </rPr>
      <t>2</t>
    </r>
  </si>
  <si>
    <t>Submission Year - Current</t>
  </si>
  <si>
    <t>kWh</t>
  </si>
  <si>
    <t>Indicate factor(s) that affect water consumption (excluding Seawater) in your site of business activity, their unit(s) of measurement and the corresponding quantities.</t>
  </si>
  <si>
    <t>This site of business activity comprises of the following sectors:</t>
  </si>
  <si>
    <t>Type</t>
  </si>
  <si>
    <t>Commercial Building/ Office</t>
  </si>
  <si>
    <t>Place of Interest</t>
  </si>
  <si>
    <t>Transport</t>
  </si>
  <si>
    <t>Retail</t>
  </si>
  <si>
    <t>Hotel</t>
  </si>
  <si>
    <t>Gross Floor Area</t>
  </si>
  <si>
    <t>Number of People</t>
  </si>
  <si>
    <t>Design Efficiency</t>
  </si>
  <si>
    <t>Operational Efficiency (Based on Number of People)</t>
  </si>
  <si>
    <t>No. of Guestnights</t>
  </si>
  <si>
    <t>Average No. of Occupants per day</t>
  </si>
  <si>
    <t>Average No. of Visitors per day</t>
  </si>
  <si>
    <t>person</t>
  </si>
  <si>
    <t>Average No. of Occupants per day &amp; Average No. of Visitors per day</t>
  </si>
  <si>
    <t>L/person/d</t>
  </si>
  <si>
    <t>Corporation Information</t>
  </si>
  <si>
    <t>WEMP Notification</t>
  </si>
  <si>
    <r>
      <t>Please select the option(s) which is applicable to your corporation</t>
    </r>
    <r>
      <rPr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: </t>
    </r>
  </si>
  <si>
    <t>Details of Corporation</t>
  </si>
  <si>
    <t xml:space="preserve">Please provide the details of your corporation. 
</t>
  </si>
  <si>
    <r>
      <t>Registered Name of Corporation:</t>
    </r>
    <r>
      <rPr>
        <b/>
        <sz val="11"/>
        <color indexed="10"/>
        <rFont val="Calibri"/>
        <family val="2"/>
      </rPr>
      <t>*</t>
    </r>
  </si>
  <si>
    <r>
      <t>Singapore Unique Entity Number (UEN) of Corporation:</t>
    </r>
    <r>
      <rPr>
        <b/>
        <sz val="11"/>
        <color indexed="10"/>
        <rFont val="Calibri"/>
        <family val="2"/>
      </rPr>
      <t>*</t>
    </r>
  </si>
  <si>
    <t>Principal Place of Business:</t>
  </si>
  <si>
    <r>
      <t>Postal Code</t>
    </r>
    <r>
      <rPr>
        <sz val="11"/>
        <color indexed="10"/>
        <rFont val="Calibri"/>
        <family val="2"/>
      </rPr>
      <t>*</t>
    </r>
  </si>
  <si>
    <r>
      <t>Blk/ No</t>
    </r>
    <r>
      <rPr>
        <sz val="11"/>
        <color indexed="10"/>
        <rFont val="Calibri"/>
        <family val="2"/>
      </rPr>
      <t>*</t>
    </r>
  </si>
  <si>
    <t>-</t>
  </si>
  <si>
    <r>
      <t>Street Name</t>
    </r>
    <r>
      <rPr>
        <sz val="11"/>
        <color indexed="10"/>
        <rFont val="Calibri"/>
        <family val="2"/>
      </rPr>
      <t>*</t>
    </r>
  </si>
  <si>
    <t>Building Name</t>
  </si>
  <si>
    <r>
      <t>Country</t>
    </r>
    <r>
      <rPr>
        <sz val="11"/>
        <color indexed="10"/>
        <rFont val="Calibri"/>
        <family val="2"/>
      </rPr>
      <t>*</t>
    </r>
  </si>
  <si>
    <t>Mailing Address:</t>
  </si>
  <si>
    <t>Details of Chief Executive</t>
  </si>
  <si>
    <t xml:space="preserve">Please provide the details of the chief executive. Please note that an account to access the online Environmental Data Submission Portal will be created for this person and he/she will receive system notifications based on the registered email. </t>
  </si>
  <si>
    <r>
      <t>Salutation:</t>
    </r>
    <r>
      <rPr>
        <b/>
        <sz val="11"/>
        <color indexed="10"/>
        <rFont val="Calibri"/>
        <family val="2"/>
      </rPr>
      <t>*</t>
    </r>
  </si>
  <si>
    <t>NRIC</t>
  </si>
  <si>
    <r>
      <t>First Name:</t>
    </r>
    <r>
      <rPr>
        <b/>
        <sz val="11"/>
        <color indexed="10"/>
        <rFont val="Calibri"/>
        <family val="2"/>
      </rPr>
      <t>*</t>
    </r>
  </si>
  <si>
    <t>FIN</t>
  </si>
  <si>
    <r>
      <t>Last Name:</t>
    </r>
    <r>
      <rPr>
        <b/>
        <sz val="11"/>
        <color indexed="10"/>
        <rFont val="Calibri"/>
        <family val="2"/>
      </rPr>
      <t>*</t>
    </r>
  </si>
  <si>
    <r>
      <t>Designation:</t>
    </r>
    <r>
      <rPr>
        <b/>
        <sz val="11"/>
        <color indexed="10"/>
        <rFont val="Calibri"/>
        <family val="2"/>
      </rPr>
      <t>*</t>
    </r>
  </si>
  <si>
    <t>Mr</t>
  </si>
  <si>
    <r>
      <t>Contact Number:</t>
    </r>
    <r>
      <rPr>
        <b/>
        <sz val="11"/>
        <color indexed="10"/>
        <rFont val="Calibri"/>
        <family val="2"/>
      </rPr>
      <t>*</t>
    </r>
  </si>
  <si>
    <t>+65</t>
  </si>
  <si>
    <t>Ms</t>
  </si>
  <si>
    <r>
      <t>Email Address:</t>
    </r>
    <r>
      <rPr>
        <b/>
        <sz val="11"/>
        <color indexed="10"/>
        <rFont val="Calibri"/>
        <family val="2"/>
      </rPr>
      <t>*</t>
    </r>
  </si>
  <si>
    <t>Miss</t>
  </si>
  <si>
    <r>
      <t>Identity Type/ Number:</t>
    </r>
    <r>
      <rPr>
        <b/>
        <sz val="11"/>
        <color indexed="10"/>
        <rFont val="Calibri"/>
        <family val="2"/>
      </rPr>
      <t>*</t>
    </r>
  </si>
  <si>
    <t>Mrs</t>
  </si>
  <si>
    <t>Dr</t>
  </si>
  <si>
    <t>Prof</t>
  </si>
  <si>
    <t>Details of Site(s) of Business Activity</t>
  </si>
  <si>
    <t>Sir</t>
  </si>
  <si>
    <r>
      <t>Blk/ No</t>
    </r>
    <r>
      <rPr>
        <b/>
        <sz val="11"/>
        <color indexed="10"/>
        <rFont val="Calibri"/>
        <family val="2"/>
      </rPr>
      <t>*</t>
    </r>
  </si>
  <si>
    <t>Unit Floor</t>
  </si>
  <si>
    <t>Unit No</t>
  </si>
  <si>
    <r>
      <t>Street Name</t>
    </r>
    <r>
      <rPr>
        <b/>
        <sz val="11"/>
        <color indexed="10"/>
        <rFont val="Calibri"/>
        <family val="2"/>
      </rPr>
      <t>*</t>
    </r>
  </si>
  <si>
    <r>
      <t>Postal Code</t>
    </r>
    <r>
      <rPr>
        <b/>
        <sz val="11"/>
        <color indexed="10"/>
        <rFont val="Calibri"/>
        <family val="2"/>
      </rPr>
      <t>*</t>
    </r>
  </si>
  <si>
    <r>
      <t>Country</t>
    </r>
    <r>
      <rPr>
        <b/>
        <sz val="11"/>
        <color indexed="10"/>
        <rFont val="Calibri"/>
        <family val="2"/>
      </rPr>
      <t>*</t>
    </r>
  </si>
  <si>
    <t>Supporting Documents</t>
  </si>
  <si>
    <t>Upload the documents required in their respective sections.  The system allows a maximum of 3 files to be uploaded and each file's maximum size is 5MB.</t>
  </si>
  <si>
    <t>Only PDF and image files (i.e. .pdf,.gif,.bmp,.png) allowed.</t>
  </si>
  <si>
    <t>ACRA Business Profile</t>
  </si>
  <si>
    <t>Signed Statement by the Chief Executive</t>
  </si>
  <si>
    <t>Upload a scanned copy of the endorsement form containing the signatures of the chief executive.</t>
  </si>
  <si>
    <t>Other Supporting Documents</t>
  </si>
  <si>
    <t xml:space="preserve">1. Please provide the water account number(s) for each site of business activity.
2. If you have more than one account number for a type of water supplied by the Board for each site of business activity, please provide all account numbers and separate each number by a semi-colon (;).
Example: 20012012; 20034012; 20036743
</t>
  </si>
  <si>
    <t>3. If the water used at the site of business activity is not supplied by the Board and therefore does not have the relevant account number, please state "N/A" in the field.</t>
  </si>
  <si>
    <t>Yes</t>
  </si>
  <si>
    <t>Site of Business Activity Address</t>
  </si>
  <si>
    <r>
      <t>Potable Water Account No</t>
    </r>
    <r>
      <rPr>
        <b/>
        <sz val="11"/>
        <color indexed="10"/>
        <rFont val="Calibri"/>
        <family val="2"/>
      </rPr>
      <t>*</t>
    </r>
  </si>
  <si>
    <r>
      <t>NEWater Account No.</t>
    </r>
    <r>
      <rPr>
        <b/>
        <sz val="11"/>
        <color indexed="10"/>
        <rFont val="Calibri"/>
        <family val="2"/>
      </rPr>
      <t>*</t>
    </r>
  </si>
  <si>
    <r>
      <t>Industrial Water/Raw Water/Effluent Water Account No</t>
    </r>
    <r>
      <rPr>
        <b/>
        <sz val="11"/>
        <color indexed="10"/>
        <rFont val="Calibri"/>
        <family val="2"/>
      </rPr>
      <t>*</t>
    </r>
  </si>
  <si>
    <r>
      <t>Supplying Water to Downstream Consumer?</t>
    </r>
    <r>
      <rPr>
        <b/>
        <sz val="11"/>
        <color indexed="10"/>
        <rFont val="Calibri"/>
        <family val="2"/>
      </rPr>
      <t xml:space="preserve"> *</t>
    </r>
  </si>
  <si>
    <r>
      <t>QC?</t>
    </r>
    <r>
      <rPr>
        <b/>
        <sz val="11"/>
        <color indexed="10"/>
        <rFont val="Calibri"/>
        <family val="2"/>
      </rPr>
      <t>*</t>
    </r>
  </si>
  <si>
    <t>New</t>
  </si>
  <si>
    <t>- Details of Downstream Consumer(s) (if any)</t>
  </si>
  <si>
    <t>Please provide details of the downstream consumer(s).</t>
  </si>
  <si>
    <t>Details of Downstream Consumer(s)</t>
  </si>
  <si>
    <t>Address of Site of Business Activity Supplying Water to Downstream Consumer(s)</t>
  </si>
  <si>
    <t>UEN</t>
  </si>
  <si>
    <t>Registered Name</t>
  </si>
  <si>
    <t>Address</t>
  </si>
  <si>
    <t>Latest Year of Water Supplied</t>
  </si>
  <si>
    <t>Blk No</t>
  </si>
  <si>
    <t>Street Name</t>
  </si>
  <si>
    <t>Postal Code</t>
  </si>
  <si>
    <t>Country</t>
  </si>
  <si>
    <t>Steam</t>
  </si>
  <si>
    <t>Year</t>
  </si>
  <si>
    <t>Type of Water Supplied</t>
  </si>
  <si>
    <t>Amount of water supplied for year (m3/year)</t>
  </si>
  <si>
    <t>None</t>
  </si>
  <si>
    <t>Quantity (m3/year)</t>
  </si>
  <si>
    <t>WEMP Submission Representative</t>
  </si>
  <si>
    <t>Please provide details of the WEMP submission representative(s) who is appointed by the consumer to assist the consumer to prepare and submit a water efficiency management plan. Please note that an account to access the Environmental Data Submission Portal will be created for this person and he/ she will receive system notifications  based on the registered email.</t>
  </si>
  <si>
    <t>Site of Business Activity</t>
  </si>
  <si>
    <t>Salutation</t>
  </si>
  <si>
    <t>First Name</t>
  </si>
  <si>
    <t>Last Name</t>
  </si>
  <si>
    <t>Designation</t>
  </si>
  <si>
    <t>Contact Number</t>
  </si>
  <si>
    <t>Email Address</t>
  </si>
  <si>
    <t>Identity Type</t>
  </si>
  <si>
    <t>Identity Number</t>
  </si>
  <si>
    <t>Certified</t>
  </si>
  <si>
    <t>Supporting documents to be uploaded include the following:</t>
  </si>
  <si>
    <t xml:space="preserve">1) Water bills and other records of water consumption, showing the amount of each type of water used by each downstream consumer (if any) for the preceding calendar year. </t>
  </si>
  <si>
    <t>The system allows a maximum of 2 files to be uploaded and each file's maximum size is 5MB.</t>
  </si>
  <si>
    <t>Only PDF and image files allowed.</t>
  </si>
  <si>
    <t xml:space="preserve">Please provide details of the site of each business activity that qualifies the corporation as a registrable corporation under the ECA and/or results in it being a specified consumer / qualifying consumer under the Public Utilities (Water Supply) Regulations and/or qualifies the corporation under Energy Conservation (Greenhouse Gas Measurement and Reporting) Regulations. </t>
  </si>
  <si>
    <r>
      <t xml:space="preserve">The application to register as a registered corporation and/or notification by specified consumer / qualifying consumer shall be endorsed by its chief executive. 
Perform this step only when you are ready to submit the ECA Registration/ WEMP Notification. Click on the </t>
    </r>
    <r>
      <rPr>
        <b/>
        <sz val="11"/>
        <rFont val="Calibri"/>
        <family val="2"/>
      </rPr>
      <t>Generate</t>
    </r>
    <r>
      <rPr>
        <sz val="11"/>
        <rFont val="Calibri"/>
        <family val="2"/>
      </rPr>
      <t xml:space="preserve"> link to download the signed statement and proceed to obtain the signature of the the chief executive. </t>
    </r>
  </si>
  <si>
    <t>Site(s) of Business Activity of Specified Consumer / Qualifying Consumer under the Public Utilities (Water Supply) Regulations</t>
  </si>
  <si>
    <t>- Details of Water Supplied</t>
  </si>
  <si>
    <t>Please provide details of water supplied to the site(s) of business activity.</t>
  </si>
  <si>
    <t>Air-Con</t>
  </si>
  <si>
    <t>Desalination</t>
  </si>
  <si>
    <t>Boiler or Cold water inlet to hot water supply</t>
  </si>
  <si>
    <t>Exhibits/ Enclosures</t>
  </si>
  <si>
    <t>Laundry</t>
  </si>
  <si>
    <t>Process Cooling</t>
  </si>
  <si>
    <t>Others (please specify)</t>
  </si>
  <si>
    <t>AHU/MAU Condensate</t>
  </si>
  <si>
    <t>UF Reject</t>
  </si>
  <si>
    <t>EDI Reject</t>
  </si>
  <si>
    <t>Organic Waste Water</t>
  </si>
  <si>
    <t>Amount of water produced</t>
  </si>
  <si>
    <t>Revenue</t>
  </si>
  <si>
    <t>Supply to customers</t>
  </si>
  <si>
    <t>Amount of waste processed</t>
  </si>
  <si>
    <t>units</t>
  </si>
  <si>
    <t>km</t>
  </si>
  <si>
    <t>dollars in thousands</t>
  </si>
  <si>
    <t>thousand pieces</t>
  </si>
  <si>
    <t>Industry/ Others</t>
  </si>
  <si>
    <t>Water Reused/ Recycled (m³/year)*</t>
  </si>
  <si>
    <r>
      <t>m</t>
    </r>
    <r>
      <rPr>
        <sz val="11"/>
        <rFont val="Calibri"/>
        <family val="2"/>
      </rPr>
      <t>²</t>
    </r>
  </si>
  <si>
    <t>Annual Water Consumption (m³/year)</t>
  </si>
  <si>
    <r>
      <t>m</t>
    </r>
    <r>
      <rPr>
        <sz val="11"/>
        <rFont val="Calibri"/>
        <family val="2"/>
      </rPr>
      <t>³</t>
    </r>
    <r>
      <rPr>
        <sz val="11"/>
        <rFont val="Calibri"/>
        <family val="2"/>
      </rPr>
      <t>/m</t>
    </r>
    <r>
      <rPr>
        <sz val="11"/>
        <rFont val="Calibri"/>
        <family val="2"/>
      </rPr>
      <t>²</t>
    </r>
    <r>
      <rPr>
        <sz val="11"/>
        <rFont val="Calibri"/>
        <family val="2"/>
      </rPr>
      <t>/year</t>
    </r>
  </si>
  <si>
    <t>Water reused/recycled from process (m³/year)</t>
  </si>
  <si>
    <t>Total water reused/recycled (m³/year)</t>
  </si>
  <si>
    <t>Amount of Blowdown &amp; Makeup (m³/yr)</t>
  </si>
  <si>
    <t>Acid Rinse / Ultra Rinse Water</t>
  </si>
  <si>
    <t>Cooling Tower Blowdown</t>
  </si>
  <si>
    <t>Amount of wash load processed</t>
  </si>
  <si>
    <t>Desalinated water</t>
  </si>
  <si>
    <t>Chemical Dilution/ Preparation</t>
  </si>
  <si>
    <t>Safety Shower/ Eye Wash</t>
  </si>
  <si>
    <t>Wards/ Operating Theatres/ Toilets</t>
  </si>
  <si>
    <t>Fire Protection System</t>
  </si>
  <si>
    <t>Concrete Production</t>
  </si>
  <si>
    <t>Scrubber Reject</t>
  </si>
  <si>
    <t>Boiler Blowdown</t>
  </si>
  <si>
    <t>Sampling/Analyser drain</t>
  </si>
  <si>
    <t>Backgrind Wastewater</t>
  </si>
  <si>
    <t>Backwash Wastewater</t>
  </si>
  <si>
    <t>Steam Condensate</t>
  </si>
  <si>
    <t>IT Equipment Load (UPS)</t>
  </si>
  <si>
    <t>Utilized Equivalent Distillation Capacity (UEDC)</t>
  </si>
  <si>
    <t>Amount of Chilled Water produced</t>
  </si>
  <si>
    <t>kbbl/year</t>
  </si>
  <si>
    <t>kRTh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</si>
</sst>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#,##0.0"/>
    <numFmt numFmtId="174" formatCode="0.0%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sz val="8"/>
      <name val="Tahoma"/>
      <family val="2"/>
    </font>
    <font>
      <i/>
      <vertAlign val="superscript"/>
      <sz val="11"/>
      <name val="Calibri"/>
      <family val="2"/>
    </font>
    <font>
      <sz val="8"/>
      <name val="Segoe UI"/>
      <family val="2"/>
    </font>
    <font>
      <sz val="10"/>
      <name val="Arial Narrow"/>
      <family val="2"/>
    </font>
    <font>
      <b/>
      <sz val="12"/>
      <name val="Calibri"/>
      <family val="2"/>
    </font>
    <font>
      <sz val="12"/>
      <name val="Calibri"/>
      <family val="2"/>
    </font>
    <font>
      <sz val="9.35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49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i/>
      <sz val="11"/>
      <color indexed="9"/>
      <name val="Calibri"/>
      <family val="2"/>
    </font>
    <font>
      <sz val="12"/>
      <color indexed="54"/>
      <name val="Times New Roman"/>
      <family val="1"/>
    </font>
    <font>
      <i/>
      <sz val="12"/>
      <color indexed="8"/>
      <name val="Times New Roman"/>
      <family val="1"/>
    </font>
    <font>
      <u val="single"/>
      <sz val="11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indexed="40"/>
      <name val="Calibri"/>
      <family val="2"/>
    </font>
    <font>
      <sz val="16"/>
      <color indexed="9"/>
      <name val="Calibri"/>
      <family val="2"/>
    </font>
    <font>
      <b/>
      <sz val="14"/>
      <color indexed="10"/>
      <name val="Calibri"/>
      <family val="2"/>
    </font>
    <font>
      <sz val="10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0"/>
      <name val="Calibri"/>
      <family val="2"/>
    </font>
    <font>
      <sz val="12"/>
      <color rgb="FF44546A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u val="single"/>
      <sz val="11"/>
      <color theme="1"/>
      <name val="Calibri"/>
      <family val="2"/>
    </font>
    <font>
      <sz val="11"/>
      <color rgb="FF00B0F0"/>
      <name val="Calibri"/>
      <family val="2"/>
    </font>
    <font>
      <sz val="16"/>
      <color theme="0"/>
      <name val="Calibri"/>
      <family val="2"/>
    </font>
    <font>
      <b/>
      <sz val="14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D4E6F1"/>
        <bgColor indexed="64"/>
      </patternFill>
    </fill>
    <fill>
      <patternFill patternType="solid">
        <fgColor rgb="FFF2FFF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52">
    <xf numFmtId="0" fontId="0" fillId="0" borderId="0" xfId="0" applyFont="1" applyAlignment="1">
      <alignment/>
    </xf>
    <xf numFmtId="0" fontId="0" fillId="33" borderId="0" xfId="0" applyFill="1" applyAlignment="1">
      <alignment/>
    </xf>
    <xf numFmtId="172" fontId="3" fillId="34" borderId="10" xfId="42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48" applyFont="1" applyFill="1" applyBorder="1" applyAlignment="1">
      <alignment horizontal="center" vertical="top" wrapText="1"/>
    </xf>
    <xf numFmtId="0" fontId="3" fillId="34" borderId="11" xfId="48" applyFont="1" applyFill="1" applyBorder="1" applyAlignment="1">
      <alignment horizontal="center" vertical="top" wrapText="1"/>
    </xf>
    <xf numFmtId="173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/>
    </xf>
    <xf numFmtId="0" fontId="3" fillId="8" borderId="0" xfId="0" applyFont="1" applyFill="1" applyAlignment="1">
      <alignment/>
    </xf>
    <xf numFmtId="172" fontId="3" fillId="33" borderId="0" xfId="42" applyNumberFormat="1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Alignment="1">
      <alignment/>
    </xf>
    <xf numFmtId="172" fontId="2" fillId="16" borderId="10" xfId="42" applyNumberFormat="1" applyFont="1" applyFill="1" applyBorder="1" applyAlignment="1" applyProtection="1">
      <alignment horizontal="left" vertical="top" wrapText="1"/>
      <protection locked="0"/>
    </xf>
    <xf numFmtId="0" fontId="2" fillId="16" borderId="12" xfId="48" applyFont="1" applyFill="1" applyBorder="1" applyAlignment="1" applyProtection="1">
      <alignment horizontal="left" vertical="top" wrapText="1"/>
      <protection locked="0"/>
    </xf>
    <xf numFmtId="15" fontId="2" fillId="16" borderId="12" xfId="48" applyNumberFormat="1" applyFont="1" applyFill="1" applyBorder="1" applyAlignment="1" applyProtection="1">
      <alignment horizontal="center" vertical="top" wrapText="1"/>
      <protection locked="0"/>
    </xf>
    <xf numFmtId="173" fontId="2" fillId="16" borderId="13" xfId="48" applyNumberFormat="1" applyFont="1" applyFill="1" applyBorder="1" applyAlignment="1" applyProtection="1">
      <alignment horizontal="center" vertical="top" wrapText="1"/>
      <protection locked="0"/>
    </xf>
    <xf numFmtId="172" fontId="3" fillId="33" borderId="0" xfId="42" applyNumberFormat="1" applyFont="1" applyFill="1" applyBorder="1" applyAlignment="1" applyProtection="1">
      <alignment horizontal="left" vertical="top"/>
      <protection/>
    </xf>
    <xf numFmtId="0" fontId="0" fillId="35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53" applyFont="1" applyFill="1" applyAlignment="1">
      <alignment/>
    </xf>
    <xf numFmtId="0" fontId="2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10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2" fillId="0" borderId="0" xfId="0" applyFont="1" applyAlignment="1">
      <alignment/>
    </xf>
    <xf numFmtId="0" fontId="4" fillId="12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vertical="top"/>
    </xf>
    <xf numFmtId="0" fontId="62" fillId="36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3" fillId="8" borderId="0" xfId="0" applyFont="1" applyFill="1" applyAlignment="1">
      <alignment vertical="top" wrapText="1"/>
    </xf>
    <xf numFmtId="0" fontId="12" fillId="33" borderId="0" xfId="0" applyFont="1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16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 applyProtection="1">
      <alignment horizontal="left" vertical="center" wrapText="1"/>
      <protection locked="0"/>
    </xf>
    <xf numFmtId="173" fontId="2" fillId="16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1" xfId="0" applyFont="1" applyFill="1" applyBorder="1" applyAlignment="1">
      <alignment vertical="top" wrapText="1"/>
    </xf>
    <xf numFmtId="173" fontId="2" fillId="12" borderId="10" xfId="0" applyNumberFormat="1" applyFont="1" applyFill="1" applyBorder="1" applyAlignment="1" applyProtection="1">
      <alignment horizontal="center" vertical="center" wrapText="1"/>
      <protection hidden="1"/>
    </xf>
    <xf numFmtId="173" fontId="2" fillId="33" borderId="0" xfId="0" applyNumberFormat="1" applyFont="1" applyFill="1" applyBorder="1" applyAlignment="1" applyProtection="1">
      <alignment horizontal="center" vertical="center" wrapText="1"/>
      <protection/>
    </xf>
    <xf numFmtId="172" fontId="4" fillId="33" borderId="0" xfId="42" applyNumberFormat="1" applyFont="1" applyFill="1" applyBorder="1" applyAlignment="1" applyProtection="1">
      <alignment horizontal="left" vertical="top" wrapText="1"/>
      <protection/>
    </xf>
    <xf numFmtId="173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74" fontId="2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22" borderId="0" xfId="0" applyFont="1" applyFill="1" applyAlignment="1">
      <alignment/>
    </xf>
    <xf numFmtId="173" fontId="3" fillId="12" borderId="1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2" fontId="2" fillId="12" borderId="10" xfId="0" applyNumberFormat="1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175" fontId="2" fillId="12" borderId="10" xfId="0" applyNumberFormat="1" applyFont="1" applyFill="1" applyBorder="1" applyAlignment="1" applyProtection="1">
      <alignment horizontal="center"/>
      <protection locked="0"/>
    </xf>
    <xf numFmtId="0" fontId="2" fillId="35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16" borderId="16" xfId="0" applyFont="1" applyFill="1" applyBorder="1" applyAlignment="1" applyProtection="1">
      <alignment horizontal="center" vertical="center" wrapText="1"/>
      <protection locked="0"/>
    </xf>
    <xf numFmtId="2" fontId="2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>
      <alignment horizontal="center" vertical="center" wrapText="1"/>
    </xf>
    <xf numFmtId="2" fontId="2" fillId="12" borderId="10" xfId="0" applyNumberFormat="1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vertical="top" wrapText="1"/>
    </xf>
    <xf numFmtId="0" fontId="3" fillId="16" borderId="10" xfId="0" applyFont="1" applyFill="1" applyBorder="1" applyAlignment="1">
      <alignment horizontal="center" vertical="top" wrapText="1"/>
    </xf>
    <xf numFmtId="0" fontId="2" fillId="12" borderId="10" xfId="0" applyNumberFormat="1" applyFont="1" applyFill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/>
    </xf>
    <xf numFmtId="0" fontId="2" fillId="16" borderId="12" xfId="0" applyFont="1" applyFill="1" applyBorder="1" applyAlignment="1" applyProtection="1">
      <alignment horizontal="center" vertical="top"/>
      <protection locked="0"/>
    </xf>
    <xf numFmtId="0" fontId="2" fillId="16" borderId="10" xfId="0" applyFont="1" applyFill="1" applyBorder="1" applyAlignment="1" applyProtection="1">
      <alignment horizontal="center" vertical="top"/>
      <protection locked="0"/>
    </xf>
    <xf numFmtId="0" fontId="2" fillId="16" borderId="12" xfId="0" applyFont="1" applyFill="1" applyBorder="1" applyAlignment="1" applyProtection="1">
      <alignment horizontal="left" vertical="top" wrapText="1"/>
      <protection locked="0"/>
    </xf>
    <xf numFmtId="15" fontId="2" fillId="16" borderId="12" xfId="0" applyNumberFormat="1" applyFont="1" applyFill="1" applyBorder="1" applyAlignment="1" applyProtection="1">
      <alignment vertical="top" wrapText="1"/>
      <protection locked="0"/>
    </xf>
    <xf numFmtId="173" fontId="2" fillId="16" borderId="12" xfId="0" applyNumberFormat="1" applyFont="1" applyFill="1" applyBorder="1" applyAlignment="1" applyProtection="1">
      <alignment vertical="top" wrapText="1"/>
      <protection locked="0"/>
    </xf>
    <xf numFmtId="0" fontId="2" fillId="16" borderId="12" xfId="0" applyFont="1" applyFill="1" applyBorder="1" applyAlignment="1" applyProtection="1">
      <alignment vertical="top" wrapText="1"/>
      <protection locked="0"/>
    </xf>
    <xf numFmtId="0" fontId="2" fillId="16" borderId="10" xfId="0" applyFont="1" applyFill="1" applyBorder="1" applyAlignment="1" applyProtection="1">
      <alignment/>
      <protection locked="0"/>
    </xf>
    <xf numFmtId="0" fontId="36" fillId="33" borderId="0" xfId="53" applyFont="1" applyFill="1" applyAlignment="1">
      <alignment/>
    </xf>
    <xf numFmtId="0" fontId="2" fillId="12" borderId="10" xfId="0" applyFont="1" applyFill="1" applyBorder="1" applyAlignment="1" applyProtection="1">
      <alignment vertical="center" wrapText="1"/>
      <protection locked="0"/>
    </xf>
    <xf numFmtId="0" fontId="2" fillId="12" borderId="10" xfId="0" applyFont="1" applyFill="1" applyBorder="1" applyAlignment="1" applyProtection="1">
      <alignment horizontal="left" vertical="center" wrapText="1"/>
      <protection locked="0"/>
    </xf>
    <xf numFmtId="0" fontId="2" fillId="12" borderId="16" xfId="0" applyFont="1" applyFill="1" applyBorder="1" applyAlignment="1" applyProtection="1">
      <alignment horizontal="center" vertical="center" wrapText="1"/>
      <protection locked="0"/>
    </xf>
    <xf numFmtId="2" fontId="2" fillId="12" borderId="10" xfId="0" applyNumberFormat="1" applyFont="1" applyFill="1" applyBorder="1" applyAlignment="1">
      <alignment vertical="top" wrapText="1"/>
    </xf>
    <xf numFmtId="0" fontId="65" fillId="37" borderId="0" xfId="0" applyFont="1" applyFill="1" applyAlignment="1">
      <alignment/>
    </xf>
    <xf numFmtId="0" fontId="66" fillId="37" borderId="0" xfId="0" applyFont="1" applyFill="1" applyAlignment="1">
      <alignment/>
    </xf>
    <xf numFmtId="0" fontId="66" fillId="38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37" borderId="0" xfId="0" applyFill="1" applyAlignment="1">
      <alignment/>
    </xf>
    <xf numFmtId="0" fontId="60" fillId="33" borderId="0" xfId="0" applyFont="1" applyFill="1" applyAlignment="1">
      <alignment/>
    </xf>
    <xf numFmtId="0" fontId="60" fillId="33" borderId="17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67" fillId="33" borderId="17" xfId="0" applyFont="1" applyFill="1" applyBorder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7" xfId="0" applyFont="1" applyFill="1" applyBorder="1" applyAlignment="1" quotePrefix="1">
      <alignment/>
    </xf>
    <xf numFmtId="0" fontId="0" fillId="0" borderId="17" xfId="0" applyBorder="1" applyAlignment="1">
      <alignment/>
    </xf>
    <xf numFmtId="0" fontId="60" fillId="39" borderId="10" xfId="0" applyFont="1" applyFill="1" applyBorder="1" applyAlignment="1">
      <alignment vertical="top"/>
    </xf>
    <xf numFmtId="0" fontId="60" fillId="39" borderId="0" xfId="0" applyFont="1" applyFill="1" applyBorder="1" applyAlignment="1">
      <alignment vertical="top"/>
    </xf>
    <xf numFmtId="0" fontId="60" fillId="39" borderId="0" xfId="0" applyFont="1" applyFill="1" applyAlignment="1">
      <alignment vertical="top"/>
    </xf>
    <xf numFmtId="0" fontId="0" fillId="33" borderId="0" xfId="0" applyFill="1" applyBorder="1" applyAlignment="1">
      <alignment vertical="top"/>
    </xf>
    <xf numFmtId="0" fontId="68" fillId="33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40" borderId="0" xfId="0" applyFill="1" applyBorder="1" applyAlignment="1">
      <alignment vertical="top"/>
    </xf>
    <xf numFmtId="0" fontId="68" fillId="40" borderId="0" xfId="0" applyFont="1" applyFill="1" applyBorder="1" applyAlignment="1">
      <alignment vertical="top"/>
    </xf>
    <xf numFmtId="0" fontId="0" fillId="40" borderId="0" xfId="0" applyFill="1" applyAlignment="1">
      <alignment vertical="top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0" fillId="33" borderId="17" xfId="0" applyFont="1" applyFill="1" applyBorder="1" applyAlignment="1">
      <alignment/>
    </xf>
    <xf numFmtId="0" fontId="0" fillId="12" borderId="12" xfId="0" applyFont="1" applyFill="1" applyBorder="1" applyAlignment="1">
      <alignment horizontal="left" vertical="top"/>
    </xf>
    <xf numFmtId="0" fontId="0" fillId="33" borderId="0" xfId="0" applyFill="1" applyAlignment="1">
      <alignment horizontal="left" vertical="top"/>
    </xf>
    <xf numFmtId="0" fontId="2" fillId="12" borderId="10" xfId="0" applyFont="1" applyFill="1" applyBorder="1" applyAlignment="1">
      <alignment horizontal="left" vertical="top"/>
    </xf>
    <xf numFmtId="0" fontId="2" fillId="40" borderId="0" xfId="0" applyFont="1" applyFill="1" applyAlignment="1">
      <alignment horizontal="left" vertical="top"/>
    </xf>
    <xf numFmtId="0" fontId="2" fillId="40" borderId="0" xfId="0" applyFont="1" applyFill="1" applyBorder="1" applyAlignment="1">
      <alignment horizontal="left" vertical="top"/>
    </xf>
    <xf numFmtId="0" fontId="0" fillId="12" borderId="10" xfId="0" applyFont="1" applyFill="1" applyBorder="1" applyAlignment="1" quotePrefix="1">
      <alignment horizontal="left" vertical="top"/>
    </xf>
    <xf numFmtId="0" fontId="0" fillId="33" borderId="0" xfId="0" applyFont="1" applyFill="1" applyBorder="1" applyAlignment="1" quotePrefix="1">
      <alignment horizontal="left" vertical="top"/>
    </xf>
    <xf numFmtId="0" fontId="0" fillId="12" borderId="10" xfId="0" applyFont="1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Border="1" applyAlignment="1" quotePrefix="1">
      <alignment vertical="top"/>
    </xf>
    <xf numFmtId="0" fontId="0" fillId="40" borderId="0" xfId="0" applyFont="1" applyFill="1" applyBorder="1" applyAlignment="1" quotePrefix="1">
      <alignment horizontal="left" vertical="top"/>
    </xf>
    <xf numFmtId="2" fontId="0" fillId="33" borderId="0" xfId="0" applyNumberFormat="1" applyFont="1" applyFill="1" applyBorder="1" applyAlignment="1" quotePrefix="1">
      <alignment vertical="center"/>
    </xf>
    <xf numFmtId="0" fontId="0" fillId="33" borderId="0" xfId="0" applyFont="1" applyFill="1" applyBorder="1" applyAlignment="1" quotePrefix="1">
      <alignment horizontal="center" vertical="top"/>
    </xf>
    <xf numFmtId="0" fontId="0" fillId="33" borderId="0" xfId="0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0" fontId="0" fillId="33" borderId="17" xfId="0" applyFill="1" applyBorder="1" applyAlignment="1">
      <alignment horizontal="left" vertical="top" wrapText="1"/>
    </xf>
    <xf numFmtId="0" fontId="60" fillId="33" borderId="0" xfId="0" applyFont="1" applyFill="1" applyAlignment="1">
      <alignment vertical="center"/>
    </xf>
    <xf numFmtId="0" fontId="60" fillId="39" borderId="18" xfId="0" applyFont="1" applyFill="1" applyBorder="1" applyAlignment="1">
      <alignment horizontal="left" vertical="top" wrapText="1"/>
    </xf>
    <xf numFmtId="0" fontId="0" fillId="12" borderId="10" xfId="0" applyFill="1" applyBorder="1" applyAlignment="1" quotePrefix="1">
      <alignment horizontal="center" vertical="center" wrapText="1"/>
    </xf>
    <xf numFmtId="0" fontId="61" fillId="33" borderId="17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60" fillId="39" borderId="10" xfId="0" applyFont="1" applyFill="1" applyBorder="1" applyAlignment="1">
      <alignment horizontal="left" vertical="top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left" vertical="top" wrapText="1"/>
    </xf>
    <xf numFmtId="0" fontId="60" fillId="39" borderId="10" xfId="0" applyFont="1" applyFill="1" applyBorder="1" applyAlignment="1">
      <alignment horizontal="center" vertical="top"/>
    </xf>
    <xf numFmtId="0" fontId="60" fillId="39" borderId="10" xfId="0" applyFont="1" applyFill="1" applyBorder="1" applyAlignment="1">
      <alignment horizontal="center" vertical="center"/>
    </xf>
    <xf numFmtId="0" fontId="60" fillId="39" borderId="10" xfId="0" applyFont="1" applyFill="1" applyBorder="1" applyAlignment="1" quotePrefix="1">
      <alignment horizontal="center" vertical="center" wrapText="1"/>
    </xf>
    <xf numFmtId="0" fontId="60" fillId="39" borderId="10" xfId="0" applyFont="1" applyFill="1" applyBorder="1" applyAlignment="1">
      <alignment horizontal="left" vertical="top" wrapText="1"/>
    </xf>
    <xf numFmtId="0" fontId="0" fillId="10" borderId="10" xfId="0" applyFill="1" applyBorder="1" applyAlignment="1" applyProtection="1">
      <alignment/>
      <protection locked="0"/>
    </xf>
    <xf numFmtId="0" fontId="0" fillId="10" borderId="10" xfId="0" applyFill="1" applyBorder="1" applyAlignment="1" applyProtection="1" quotePrefix="1">
      <alignment horizontal="left"/>
      <protection locked="0"/>
    </xf>
    <xf numFmtId="0" fontId="54" fillId="10" borderId="10" xfId="53" applyFill="1" applyBorder="1" applyAlignment="1" applyProtection="1">
      <alignment/>
      <protection locked="0"/>
    </xf>
    <xf numFmtId="0" fontId="0" fillId="10" borderId="10" xfId="0" applyFill="1" applyBorder="1" applyAlignment="1" applyProtection="1">
      <alignment horizontal="left" vertical="top"/>
      <protection locked="0"/>
    </xf>
    <xf numFmtId="0" fontId="0" fillId="10" borderId="10" xfId="0" applyFill="1" applyBorder="1" applyAlignment="1" applyProtection="1">
      <alignment vertical="top"/>
      <protection locked="0"/>
    </xf>
    <xf numFmtId="0" fontId="0" fillId="10" borderId="12" xfId="0" applyFont="1" applyFill="1" applyBorder="1" applyAlignment="1" applyProtection="1">
      <alignment horizontal="center" vertical="top"/>
      <protection locked="0"/>
    </xf>
    <xf numFmtId="0" fontId="0" fillId="10" borderId="10" xfId="0" applyFont="1" applyFill="1" applyBorder="1" applyAlignment="1" applyProtection="1">
      <alignment horizontal="center" vertical="top"/>
      <protection locked="0"/>
    </xf>
    <xf numFmtId="0" fontId="0" fillId="10" borderId="10" xfId="0" applyFont="1" applyFill="1" applyBorder="1" applyAlignment="1" applyProtection="1" quotePrefix="1">
      <alignment horizontal="center" vertical="top"/>
      <protection locked="0"/>
    </xf>
    <xf numFmtId="0" fontId="0" fillId="10" borderId="12" xfId="0" applyFill="1" applyBorder="1" applyAlignment="1" applyProtection="1">
      <alignment horizontal="center" vertical="top"/>
      <protection locked="0"/>
    </xf>
    <xf numFmtId="0" fontId="2" fillId="10" borderId="10" xfId="0" applyFont="1" applyFill="1" applyBorder="1" applyAlignment="1" applyProtection="1">
      <alignment horizontal="center" vertical="top"/>
      <protection locked="0"/>
    </xf>
    <xf numFmtId="0" fontId="0" fillId="10" borderId="19" xfId="0" applyFill="1" applyBorder="1" applyAlignment="1" applyProtection="1" quotePrefix="1">
      <alignment vertical="center" wrapText="1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vertical="center" wrapText="1"/>
      <protection locked="0"/>
    </xf>
    <xf numFmtId="0" fontId="0" fillId="10" borderId="10" xfId="0" applyFill="1" applyBorder="1" applyAlignment="1" applyProtection="1">
      <alignment horizontal="center" vertical="center" wrapText="1"/>
      <protection locked="0"/>
    </xf>
    <xf numFmtId="0" fontId="0" fillId="10" borderId="10" xfId="0" applyFill="1" applyBorder="1" applyAlignment="1" applyProtection="1" quotePrefix="1">
      <alignment horizontal="center" vertical="center" wrapText="1"/>
      <protection locked="0"/>
    </xf>
    <xf numFmtId="0" fontId="0" fillId="10" borderId="10" xfId="0" applyFill="1" applyBorder="1" applyAlignment="1" applyProtection="1" quotePrefix="1">
      <alignment vertical="center" wrapText="1"/>
      <protection locked="0"/>
    </xf>
    <xf numFmtId="0" fontId="0" fillId="10" borderId="10" xfId="0" applyFill="1" applyBorder="1" applyAlignment="1" applyProtection="1">
      <alignment vertical="center"/>
      <protection locked="0"/>
    </xf>
    <xf numFmtId="0" fontId="0" fillId="10" borderId="10" xfId="0" applyFill="1" applyBorder="1" applyAlignment="1" applyProtection="1">
      <alignment horizontal="left" vertical="top" wrapText="1"/>
      <protection locked="0"/>
    </xf>
    <xf numFmtId="2" fontId="0" fillId="33" borderId="0" xfId="0" applyNumberFormat="1" applyFont="1" applyFill="1" applyBorder="1" applyAlignment="1" applyProtection="1" quotePrefix="1">
      <alignment vertical="center"/>
      <protection locked="0"/>
    </xf>
    <xf numFmtId="0" fontId="0" fillId="12" borderId="10" xfId="0" applyFont="1" applyFill="1" applyBorder="1" applyAlignment="1" applyProtection="1" quotePrefix="1">
      <alignment horizontal="center" vertical="center" wrapText="1"/>
      <protection/>
    </xf>
    <xf numFmtId="0" fontId="3" fillId="16" borderId="10" xfId="0" applyFont="1" applyFill="1" applyBorder="1" applyAlignment="1" applyProtection="1">
      <alignment/>
      <protection locked="0"/>
    </xf>
    <xf numFmtId="0" fontId="2" fillId="16" borderId="10" xfId="0" applyFont="1" applyFill="1" applyBorder="1" applyAlignment="1" applyProtection="1">
      <alignment/>
      <protection locked="0"/>
    </xf>
    <xf numFmtId="2" fontId="2" fillId="16" borderId="10" xfId="0" applyNumberFormat="1" applyFont="1" applyFill="1" applyBorder="1" applyAlignment="1" applyProtection="1">
      <alignment/>
      <protection locked="0"/>
    </xf>
    <xf numFmtId="0" fontId="69" fillId="0" borderId="0" xfId="0" applyFont="1" applyFill="1" applyAlignment="1">
      <alignment/>
    </xf>
    <xf numFmtId="0" fontId="44" fillId="33" borderId="0" xfId="0" applyFont="1" applyFill="1" applyAlignment="1" applyProtection="1">
      <alignment/>
      <protection locked="0"/>
    </xf>
    <xf numFmtId="0" fontId="62" fillId="33" borderId="0" xfId="0" applyFont="1" applyFill="1" applyAlignment="1" applyProtection="1">
      <alignment/>
      <protection locked="0"/>
    </xf>
    <xf numFmtId="0" fontId="44" fillId="33" borderId="0" xfId="0" applyFont="1" applyFill="1" applyAlignment="1" applyProtection="1">
      <alignment vertical="top" wrapText="1"/>
      <protection locked="0"/>
    </xf>
    <xf numFmtId="0" fontId="3" fillId="34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top"/>
    </xf>
    <xf numFmtId="0" fontId="0" fillId="10" borderId="11" xfId="0" applyFill="1" applyBorder="1" applyAlignment="1" applyProtection="1">
      <alignment horizontal="center" vertical="top"/>
      <protection locked="0"/>
    </xf>
    <xf numFmtId="0" fontId="0" fillId="10" borderId="20" xfId="0" applyFill="1" applyBorder="1" applyAlignment="1" applyProtection="1">
      <alignment horizontal="center" vertical="top"/>
      <protection locked="0"/>
    </xf>
    <xf numFmtId="0" fontId="0" fillId="10" borderId="16" xfId="0" applyFill="1" applyBorder="1" applyAlignment="1" applyProtection="1">
      <alignment horizontal="center" vertical="top"/>
      <protection locked="0"/>
    </xf>
    <xf numFmtId="0" fontId="0" fillId="10" borderId="10" xfId="0" applyFill="1" applyBorder="1" applyAlignment="1" applyProtection="1">
      <alignment horizontal="left" vertical="top"/>
      <protection locked="0"/>
    </xf>
    <xf numFmtId="0" fontId="0" fillId="40" borderId="0" xfId="0" applyFill="1" applyBorder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2" fillId="33" borderId="21" xfId="0" applyFont="1" applyFill="1" applyBorder="1" applyAlignment="1" quotePrefix="1">
      <alignment horizontal="left" vertical="top" wrapText="1"/>
    </xf>
    <xf numFmtId="0" fontId="2" fillId="33" borderId="0" xfId="0" applyFont="1" applyFill="1" applyBorder="1" applyAlignment="1" quotePrefix="1">
      <alignment horizontal="left" vertical="top" wrapText="1"/>
    </xf>
    <xf numFmtId="0" fontId="60" fillId="39" borderId="11" xfId="0" applyFont="1" applyFill="1" applyBorder="1" applyAlignment="1">
      <alignment horizontal="center" vertical="top"/>
    </xf>
    <xf numFmtId="0" fontId="60" fillId="39" borderId="20" xfId="0" applyFont="1" applyFill="1" applyBorder="1" applyAlignment="1">
      <alignment horizontal="center" vertical="top"/>
    </xf>
    <xf numFmtId="0" fontId="60" fillId="39" borderId="16" xfId="0" applyFont="1" applyFill="1" applyBorder="1" applyAlignment="1">
      <alignment horizontal="center" vertical="top"/>
    </xf>
    <xf numFmtId="0" fontId="60" fillId="39" borderId="10" xfId="0" applyFont="1" applyFill="1" applyBorder="1" applyAlignment="1">
      <alignment horizontal="left" vertical="top"/>
    </xf>
    <xf numFmtId="0" fontId="60" fillId="39" borderId="0" xfId="0" applyFont="1" applyFill="1" applyBorder="1" applyAlignment="1">
      <alignment horizontal="left" vertical="top"/>
    </xf>
    <xf numFmtId="0" fontId="0" fillId="33" borderId="22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/>
    </xf>
    <xf numFmtId="0" fontId="0" fillId="10" borderId="10" xfId="0" applyFill="1" applyBorder="1" applyAlignment="1" applyProtection="1">
      <alignment horizontal="center"/>
      <protection locked="0"/>
    </xf>
    <xf numFmtId="0" fontId="0" fillId="33" borderId="21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70" fillId="0" borderId="0" xfId="0" applyFont="1" applyFill="1" applyAlignment="1">
      <alignment horizontal="center"/>
    </xf>
    <xf numFmtId="0" fontId="60" fillId="33" borderId="0" xfId="0" applyFont="1" applyFill="1" applyAlignment="1">
      <alignment horizontal="left" vertical="top" wrapText="1"/>
    </xf>
    <xf numFmtId="0" fontId="0" fillId="10" borderId="11" xfId="0" applyFont="1" applyFill="1" applyBorder="1" applyAlignment="1" applyProtection="1">
      <alignment horizontal="center" vertical="top" wrapText="1"/>
      <protection locked="0"/>
    </xf>
    <xf numFmtId="0" fontId="0" fillId="10" borderId="20" xfId="0" applyFont="1" applyFill="1" applyBorder="1" applyAlignment="1" applyProtection="1">
      <alignment horizontal="center" vertical="top" wrapText="1"/>
      <protection locked="0"/>
    </xf>
    <xf numFmtId="0" fontId="0" fillId="10" borderId="16" xfId="0" applyFont="1" applyFill="1" applyBorder="1" applyAlignment="1" applyProtection="1">
      <alignment horizontal="center" vertical="top" wrapText="1"/>
      <protection locked="0"/>
    </xf>
    <xf numFmtId="0" fontId="0" fillId="10" borderId="11" xfId="0" applyFill="1" applyBorder="1" applyAlignment="1" applyProtection="1">
      <alignment horizontal="center" vertical="top" wrapText="1"/>
      <protection locked="0"/>
    </xf>
    <xf numFmtId="0" fontId="0" fillId="10" borderId="16" xfId="0" applyFill="1" applyBorder="1" applyAlignment="1" applyProtection="1">
      <alignment horizontal="center" vertical="top" wrapText="1"/>
      <protection locked="0"/>
    </xf>
    <xf numFmtId="0" fontId="0" fillId="10" borderId="11" xfId="0" applyFill="1" applyBorder="1" applyAlignment="1" applyProtection="1">
      <alignment horizontal="left" vertical="top"/>
      <protection locked="0"/>
    </xf>
    <xf numFmtId="0" fontId="0" fillId="10" borderId="16" xfId="0" applyFill="1" applyBorder="1" applyAlignment="1" applyProtection="1">
      <alignment horizontal="left" vertical="top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54" fillId="10" borderId="11" xfId="53" applyFill="1" applyBorder="1" applyAlignment="1" applyProtection="1">
      <alignment horizontal="center" vertical="top"/>
      <protection locked="0"/>
    </xf>
    <xf numFmtId="0" fontId="60" fillId="39" borderId="10" xfId="0" applyFont="1" applyFill="1" applyBorder="1" applyAlignment="1">
      <alignment horizontal="center" vertical="top" wrapText="1"/>
    </xf>
    <xf numFmtId="0" fontId="60" fillId="39" borderId="1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  <xf numFmtId="0" fontId="0" fillId="10" borderId="23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0" fillId="10" borderId="24" xfId="0" applyFill="1" applyBorder="1" applyAlignment="1" applyProtection="1">
      <alignment horizontal="center" vertical="center"/>
      <protection locked="0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10" borderId="25" xfId="0" applyFill="1" applyBorder="1" applyAlignment="1" applyProtection="1">
      <alignment horizontal="center" vertical="center"/>
      <protection locked="0"/>
    </xf>
    <xf numFmtId="0" fontId="0" fillId="10" borderId="13" xfId="0" applyFill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horizontal="center" vertical="center"/>
      <protection locked="0"/>
    </xf>
    <xf numFmtId="0" fontId="0" fillId="10" borderId="26" xfId="0" applyFill="1" applyBorder="1" applyAlignment="1" applyProtection="1">
      <alignment horizontal="center" vertical="center"/>
      <protection locked="0"/>
    </xf>
    <xf numFmtId="171" fontId="0" fillId="0" borderId="0" xfId="42" applyFont="1" applyAlignment="1">
      <alignment horizontal="center"/>
    </xf>
    <xf numFmtId="0" fontId="60" fillId="39" borderId="11" xfId="0" applyFont="1" applyFill="1" applyBorder="1" applyAlignment="1">
      <alignment horizontal="center" vertical="center"/>
    </xf>
    <xf numFmtId="0" fontId="60" fillId="39" borderId="20" xfId="0" applyFont="1" applyFill="1" applyBorder="1" applyAlignment="1">
      <alignment horizontal="center" vertical="center"/>
    </xf>
    <xf numFmtId="0" fontId="60" fillId="39" borderId="16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0" borderId="11" xfId="0" applyFill="1" applyBorder="1" applyAlignment="1" applyProtection="1" quotePrefix="1">
      <alignment horizontal="center" vertical="center" wrapText="1"/>
      <protection locked="0"/>
    </xf>
    <xf numFmtId="0" fontId="0" fillId="10" borderId="16" xfId="0" applyFill="1" applyBorder="1" applyAlignment="1" applyProtection="1" quotePrefix="1">
      <alignment horizontal="center" vertical="center" wrapText="1"/>
      <protection locked="0"/>
    </xf>
    <xf numFmtId="0" fontId="0" fillId="10" borderId="20" xfId="0" applyFill="1" applyBorder="1" applyAlignment="1" applyProtection="1" quotePrefix="1">
      <alignment horizontal="center" vertical="center" wrapText="1"/>
      <protection locked="0"/>
    </xf>
    <xf numFmtId="0" fontId="0" fillId="0" borderId="21" xfId="0" applyBorder="1" applyAlignment="1">
      <alignment horizontal="center"/>
    </xf>
    <xf numFmtId="171" fontId="0" fillId="10" borderId="11" xfId="42" applyFont="1" applyFill="1" applyBorder="1" applyAlignment="1" applyProtection="1">
      <alignment horizontal="center" vertical="center" wrapText="1"/>
      <protection locked="0"/>
    </xf>
    <xf numFmtId="171" fontId="0" fillId="10" borderId="16" xfId="42" applyFont="1" applyFill="1" applyBorder="1" applyAlignment="1" applyProtection="1">
      <alignment horizontal="center" vertical="center" wrapText="1"/>
      <protection locked="0"/>
    </xf>
    <xf numFmtId="0" fontId="60" fillId="39" borderId="11" xfId="0" applyFont="1" applyFill="1" applyBorder="1" applyAlignment="1" quotePrefix="1">
      <alignment horizontal="center" vertical="center" wrapText="1"/>
    </xf>
    <xf numFmtId="0" fontId="60" fillId="39" borderId="16" xfId="0" applyFont="1" applyFill="1" applyBorder="1" applyAlignment="1" quotePrefix="1">
      <alignment horizontal="center" vertical="center" wrapText="1"/>
    </xf>
    <xf numFmtId="0" fontId="60" fillId="39" borderId="20" xfId="0" applyFont="1" applyFill="1" applyBorder="1" applyAlignment="1" quotePrefix="1">
      <alignment horizontal="center" vertical="center" wrapText="1"/>
    </xf>
    <xf numFmtId="0" fontId="0" fillId="0" borderId="23" xfId="0" applyFill="1" applyBorder="1" applyAlignment="1" quotePrefix="1">
      <alignment horizontal="center" vertical="center" wrapText="1"/>
    </xf>
    <xf numFmtId="0" fontId="0" fillId="0" borderId="21" xfId="0" applyFill="1" applyBorder="1" applyAlignment="1" quotePrefix="1">
      <alignment horizontal="center" vertical="center" wrapText="1"/>
    </xf>
    <xf numFmtId="0" fontId="0" fillId="0" borderId="22" xfId="0" applyFill="1" applyBorder="1" applyAlignment="1" quotePrefix="1">
      <alignment horizontal="center" vertical="center" wrapText="1"/>
    </xf>
    <xf numFmtId="0" fontId="0" fillId="0" borderId="0" xfId="0" applyFill="1" applyBorder="1" applyAlignment="1" quotePrefix="1">
      <alignment horizontal="center" vertical="center" wrapText="1"/>
    </xf>
    <xf numFmtId="0" fontId="0" fillId="0" borderId="13" xfId="0" applyFill="1" applyBorder="1" applyAlignment="1" quotePrefix="1">
      <alignment horizontal="center" vertical="center" wrapText="1"/>
    </xf>
    <xf numFmtId="0" fontId="0" fillId="0" borderId="17" xfId="0" applyFill="1" applyBorder="1" applyAlignment="1" quotePrefix="1">
      <alignment horizontal="center" vertical="center" wrapText="1"/>
    </xf>
    <xf numFmtId="0" fontId="0" fillId="10" borderId="11" xfId="0" applyFill="1" applyBorder="1" applyAlignment="1" applyProtection="1">
      <alignment horizontal="center" vertical="center" wrapText="1"/>
      <protection locked="0"/>
    </xf>
    <xf numFmtId="0" fontId="0" fillId="10" borderId="16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60" fillId="2" borderId="23" xfId="0" applyFont="1" applyFill="1" applyBorder="1" applyAlignment="1">
      <alignment horizontal="center" vertical="center" wrapText="1"/>
    </xf>
    <xf numFmtId="0" fontId="60" fillId="2" borderId="21" xfId="0" applyFont="1" applyFill="1" applyBorder="1" applyAlignment="1">
      <alignment horizontal="center" vertical="center" wrapText="1"/>
    </xf>
    <xf numFmtId="0" fontId="60" fillId="2" borderId="24" xfId="0" applyFont="1" applyFill="1" applyBorder="1" applyAlignment="1">
      <alignment horizontal="center" vertical="center" wrapText="1"/>
    </xf>
    <xf numFmtId="0" fontId="60" fillId="2" borderId="13" xfId="0" applyFont="1" applyFill="1" applyBorder="1" applyAlignment="1">
      <alignment horizontal="center" vertical="center" wrapText="1"/>
    </xf>
    <xf numFmtId="0" fontId="60" fillId="2" borderId="17" xfId="0" applyFont="1" applyFill="1" applyBorder="1" applyAlignment="1">
      <alignment horizontal="center" vertical="center" wrapText="1"/>
    </xf>
    <xf numFmtId="0" fontId="60" fillId="2" borderId="26" xfId="0" applyFont="1" applyFill="1" applyBorder="1" applyAlignment="1">
      <alignment horizontal="center" vertical="center" wrapText="1"/>
    </xf>
    <xf numFmtId="0" fontId="60" fillId="39" borderId="19" xfId="0" applyFont="1" applyFill="1" applyBorder="1" applyAlignment="1">
      <alignment horizontal="center" vertical="center" wrapText="1"/>
    </xf>
    <xf numFmtId="0" fontId="60" fillId="39" borderId="12" xfId="0" applyFont="1" applyFill="1" applyBorder="1" applyAlignment="1">
      <alignment horizontal="center" vertical="center" wrapText="1"/>
    </xf>
    <xf numFmtId="0" fontId="60" fillId="39" borderId="23" xfId="0" applyFont="1" applyFill="1" applyBorder="1" applyAlignment="1">
      <alignment horizontal="center" vertical="center" wrapText="1"/>
    </xf>
    <xf numFmtId="0" fontId="60" fillId="39" borderId="21" xfId="0" applyFont="1" applyFill="1" applyBorder="1" applyAlignment="1">
      <alignment horizontal="center" vertical="center" wrapText="1"/>
    </xf>
    <xf numFmtId="0" fontId="60" fillId="39" borderId="24" xfId="0" applyFont="1" applyFill="1" applyBorder="1" applyAlignment="1">
      <alignment horizontal="center" vertical="center" wrapText="1"/>
    </xf>
    <xf numFmtId="0" fontId="60" fillId="39" borderId="13" xfId="0" applyFont="1" applyFill="1" applyBorder="1" applyAlignment="1">
      <alignment horizontal="center" vertical="center" wrapText="1"/>
    </xf>
    <xf numFmtId="0" fontId="60" fillId="39" borderId="17" xfId="0" applyFont="1" applyFill="1" applyBorder="1" applyAlignment="1">
      <alignment horizontal="center" vertical="center" wrapText="1"/>
    </xf>
    <xf numFmtId="0" fontId="60" fillId="39" borderId="26" xfId="0" applyFont="1" applyFill="1" applyBorder="1" applyAlignment="1">
      <alignment horizontal="center" vertical="center" wrapText="1"/>
    </xf>
    <xf numFmtId="0" fontId="60" fillId="39" borderId="11" xfId="0" applyFont="1" applyFill="1" applyBorder="1" applyAlignment="1">
      <alignment horizontal="center" vertical="center" wrapText="1"/>
    </xf>
    <xf numFmtId="0" fontId="60" fillId="39" borderId="20" xfId="0" applyFont="1" applyFill="1" applyBorder="1" applyAlignment="1">
      <alignment horizontal="center" vertical="center" wrapText="1"/>
    </xf>
    <xf numFmtId="0" fontId="60" fillId="39" borderId="16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39" borderId="11" xfId="0" applyFont="1" applyFill="1" applyBorder="1" applyAlignment="1">
      <alignment horizontal="center" vertical="top" wrapText="1"/>
    </xf>
    <xf numFmtId="0" fontId="60" fillId="39" borderId="16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left" vertical="top" wrapText="1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10" xfId="0" applyFont="1" applyFill="1" applyBorder="1" applyAlignment="1" applyProtection="1" quotePrefix="1">
      <alignment horizontal="center" vertical="top"/>
      <protection locked="0"/>
    </xf>
    <xf numFmtId="171" fontId="60" fillId="39" borderId="11" xfId="42" applyFont="1" applyFill="1" applyBorder="1" applyAlignment="1">
      <alignment horizontal="center" vertical="center"/>
    </xf>
    <xf numFmtId="171" fontId="60" fillId="39" borderId="20" xfId="42" applyFont="1" applyFill="1" applyBorder="1" applyAlignment="1">
      <alignment horizontal="center" vertical="center"/>
    </xf>
    <xf numFmtId="171" fontId="60" fillId="39" borderId="16" xfId="42" applyFont="1" applyFill="1" applyBorder="1" applyAlignment="1">
      <alignment horizontal="center" vertical="center"/>
    </xf>
    <xf numFmtId="0" fontId="2" fillId="10" borderId="11" xfId="0" applyFont="1" applyFill="1" applyBorder="1" applyAlignment="1" applyProtection="1">
      <alignment horizontal="center" vertical="center"/>
      <protection locked="0"/>
    </xf>
    <xf numFmtId="0" fontId="2" fillId="10" borderId="16" xfId="0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 applyProtection="1">
      <alignment horizontal="center" vertical="top"/>
      <protection locked="0"/>
    </xf>
    <xf numFmtId="0" fontId="60" fillId="39" borderId="10" xfId="0" applyFont="1" applyFill="1" applyBorder="1" applyAlignment="1">
      <alignment horizontal="left" vertical="top" wrapText="1"/>
    </xf>
    <xf numFmtId="0" fontId="60" fillId="39" borderId="19" xfId="0" applyFont="1" applyFill="1" applyBorder="1" applyAlignment="1">
      <alignment horizontal="center" vertical="top" wrapText="1"/>
    </xf>
    <xf numFmtId="0" fontId="60" fillId="39" borderId="12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top" wrapText="1"/>
    </xf>
    <xf numFmtId="0" fontId="0" fillId="10" borderId="12" xfId="0" applyFill="1" applyBorder="1" applyAlignment="1" applyProtection="1">
      <alignment horizontal="center" vertical="top"/>
      <protection locked="0"/>
    </xf>
    <xf numFmtId="0" fontId="2" fillId="10" borderId="20" xfId="0" applyFont="1" applyFill="1" applyBorder="1" applyAlignment="1" applyProtection="1">
      <alignment horizontal="center" vertical="center"/>
      <protection locked="0"/>
    </xf>
    <xf numFmtId="0" fontId="60" fillId="39" borderId="19" xfId="0" applyFont="1" applyFill="1" applyBorder="1" applyAlignment="1">
      <alignment horizontal="center" vertical="top"/>
    </xf>
    <xf numFmtId="0" fontId="60" fillId="39" borderId="12" xfId="0" applyFont="1" applyFill="1" applyBorder="1" applyAlignment="1">
      <alignment horizontal="center" vertical="top"/>
    </xf>
    <xf numFmtId="0" fontId="60" fillId="39" borderId="23" xfId="0" applyFont="1" applyFill="1" applyBorder="1" applyAlignment="1">
      <alignment horizontal="center" vertical="top"/>
    </xf>
    <xf numFmtId="0" fontId="60" fillId="39" borderId="24" xfId="0" applyFont="1" applyFill="1" applyBorder="1" applyAlignment="1">
      <alignment horizontal="center" vertical="top"/>
    </xf>
    <xf numFmtId="0" fontId="60" fillId="39" borderId="13" xfId="0" applyFont="1" applyFill="1" applyBorder="1" applyAlignment="1">
      <alignment horizontal="center" vertical="top"/>
    </xf>
    <xf numFmtId="0" fontId="60" fillId="39" borderId="26" xfId="0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0" fontId="66" fillId="37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" fillId="12" borderId="19" xfId="0" applyFont="1" applyFill="1" applyBorder="1" applyAlignment="1" applyProtection="1">
      <alignment horizontal="center" vertical="center" wrapText="1"/>
      <protection locked="0"/>
    </xf>
    <xf numFmtId="0" fontId="2" fillId="12" borderId="12" xfId="0" applyFont="1" applyFill="1" applyBorder="1" applyAlignment="1" applyProtection="1">
      <alignment horizontal="center" vertical="center" wrapText="1"/>
      <protection locked="0"/>
    </xf>
    <xf numFmtId="171" fontId="2" fillId="12" borderId="19" xfId="42" applyFont="1" applyFill="1" applyBorder="1" applyAlignment="1" applyProtection="1">
      <alignment horizontal="center" vertical="center" wrapText="1"/>
      <protection locked="0"/>
    </xf>
    <xf numFmtId="171" fontId="2" fillId="12" borderId="12" xfId="42" applyFont="1" applyFill="1" applyBorder="1" applyAlignment="1" applyProtection="1">
      <alignment horizontal="center" vertical="center" wrapText="1"/>
      <protection locked="0"/>
    </xf>
    <xf numFmtId="0" fontId="2" fillId="12" borderId="10" xfId="0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2" fillId="12" borderId="12" xfId="0" applyFont="1" applyFill="1" applyBorder="1" applyAlignment="1">
      <alignment horizontal="center" vertical="center" wrapText="1"/>
    </xf>
    <xf numFmtId="2" fontId="2" fillId="16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16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12" borderId="19" xfId="0" applyNumberFormat="1" applyFont="1" applyFill="1" applyBorder="1" applyAlignment="1">
      <alignment horizontal="center" vertical="center" wrapText="1"/>
    </xf>
    <xf numFmtId="2" fontId="2" fillId="12" borderId="12" xfId="0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3" fontId="2" fillId="16" borderId="11" xfId="0" applyNumberFormat="1" applyFont="1" applyFill="1" applyBorder="1" applyAlignment="1" applyProtection="1">
      <alignment horizontal="center" vertical="top" wrapText="1"/>
      <protection locked="0"/>
    </xf>
    <xf numFmtId="3" fontId="2" fillId="16" borderId="16" xfId="0" applyNumberFormat="1" applyFont="1" applyFill="1" applyBorder="1" applyAlignment="1" applyProtection="1">
      <alignment horizontal="center" vertical="top" wrapText="1"/>
      <protection locked="0"/>
    </xf>
    <xf numFmtId="171" fontId="2" fillId="16" borderId="11" xfId="42" applyFont="1" applyFill="1" applyBorder="1" applyAlignment="1" applyProtection="1">
      <alignment horizontal="center" vertical="top" wrapText="1"/>
      <protection locked="0"/>
    </xf>
    <xf numFmtId="171" fontId="2" fillId="16" borderId="16" xfId="42" applyFont="1" applyFill="1" applyBorder="1" applyAlignment="1" applyProtection="1">
      <alignment horizontal="center" vertical="top" wrapText="1"/>
      <protection locked="0"/>
    </xf>
    <xf numFmtId="0" fontId="2" fillId="12" borderId="19" xfId="0" applyFont="1" applyFill="1" applyBorder="1" applyAlignment="1" applyProtection="1">
      <alignment horizontal="left" vertical="center" wrapText="1"/>
      <protection locked="0"/>
    </xf>
    <xf numFmtId="0" fontId="2" fillId="12" borderId="12" xfId="0" applyFont="1" applyFill="1" applyBorder="1" applyAlignment="1" applyProtection="1">
      <alignment horizontal="left" vertical="center" wrapText="1"/>
      <protection locked="0"/>
    </xf>
    <xf numFmtId="0" fontId="4" fillId="33" borderId="0" xfId="53" applyFont="1" applyFill="1" applyAlignment="1">
      <alignment horizontal="left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 applyProtection="1">
      <alignment vertical="center" wrapText="1"/>
      <protection locked="0"/>
    </xf>
    <xf numFmtId="0" fontId="2" fillId="12" borderId="12" xfId="0" applyFont="1" applyFill="1" applyBorder="1" applyAlignment="1" applyProtection="1">
      <alignment vertical="center" wrapText="1"/>
      <protection locked="0"/>
    </xf>
    <xf numFmtId="0" fontId="3" fillId="34" borderId="11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center"/>
    </xf>
    <xf numFmtId="171" fontId="2" fillId="12" borderId="19" xfId="42" applyFont="1" applyFill="1" applyBorder="1" applyAlignment="1" applyProtection="1">
      <alignment horizontal="left" vertical="center" wrapText="1"/>
      <protection locked="0"/>
    </xf>
    <xf numFmtId="171" fontId="2" fillId="12" borderId="12" xfId="42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 applyProtection="1">
      <alignment vertical="center" wrapText="1"/>
      <protection locked="0"/>
    </xf>
    <xf numFmtId="0" fontId="2" fillId="16" borderId="16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left" vertical="top" wrapText="1"/>
    </xf>
    <xf numFmtId="49" fontId="4" fillId="33" borderId="0" xfId="42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63</xdr:row>
      <xdr:rowOff>0</xdr:rowOff>
    </xdr:from>
    <xdr:to>
      <xdr:col>4</xdr:col>
      <xdr:colOff>609600</xdr:colOff>
      <xdr:row>64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1915775"/>
          <a:ext cx="5867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1</xdr:col>
      <xdr:colOff>1162050</xdr:colOff>
      <xdr:row>70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308735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4</xdr:col>
      <xdr:colOff>647700</xdr:colOff>
      <xdr:row>74</xdr:row>
      <xdr:rowOff>171450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13687425"/>
          <a:ext cx="5905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4</xdr:col>
      <xdr:colOff>609600</xdr:colOff>
      <xdr:row>81</xdr:row>
      <xdr:rowOff>123825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14449425"/>
          <a:ext cx="5867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69</xdr:row>
      <xdr:rowOff>28575</xdr:rowOff>
    </xdr:from>
    <xdr:to>
      <xdr:col>1</xdr:col>
      <xdr:colOff>942975</xdr:colOff>
      <xdr:row>70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3087350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82</xdr:row>
      <xdr:rowOff>28575</xdr:rowOff>
    </xdr:from>
    <xdr:to>
      <xdr:col>19</xdr:col>
      <xdr:colOff>1171575</xdr:colOff>
      <xdr:row>82</xdr:row>
      <xdr:rowOff>161925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7802225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83</xdr:row>
      <xdr:rowOff>19050</xdr:rowOff>
    </xdr:from>
    <xdr:to>
      <xdr:col>19</xdr:col>
      <xdr:colOff>1171575</xdr:colOff>
      <xdr:row>83</xdr:row>
      <xdr:rowOff>152400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7983200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84</xdr:row>
      <xdr:rowOff>19050</xdr:rowOff>
    </xdr:from>
    <xdr:to>
      <xdr:col>19</xdr:col>
      <xdr:colOff>1171575</xdr:colOff>
      <xdr:row>84</xdr:row>
      <xdr:rowOff>152400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97075" y="18173700"/>
          <a:ext cx="1133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85</xdr:row>
      <xdr:rowOff>28575</xdr:rowOff>
    </xdr:from>
    <xdr:to>
      <xdr:col>19</xdr:col>
      <xdr:colOff>1171575</xdr:colOff>
      <xdr:row>85</xdr:row>
      <xdr:rowOff>161925</xdr:rowOff>
    </xdr:to>
    <xdr:pic>
      <xdr:nvPicPr>
        <xdr:cNvPr id="4" name="Picture 25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8373725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86</xdr:row>
      <xdr:rowOff>19050</xdr:rowOff>
    </xdr:from>
    <xdr:to>
      <xdr:col>19</xdr:col>
      <xdr:colOff>1171575</xdr:colOff>
      <xdr:row>86</xdr:row>
      <xdr:rowOff>152400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8554700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87</xdr:row>
      <xdr:rowOff>19050</xdr:rowOff>
    </xdr:from>
    <xdr:to>
      <xdr:col>19</xdr:col>
      <xdr:colOff>1171575</xdr:colOff>
      <xdr:row>87</xdr:row>
      <xdr:rowOff>152400</xdr:rowOff>
    </xdr:to>
    <xdr:pic>
      <xdr:nvPicPr>
        <xdr:cNvPr id="6" name="Picture 27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97075" y="18745200"/>
          <a:ext cx="1133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88</xdr:row>
      <xdr:rowOff>28575</xdr:rowOff>
    </xdr:from>
    <xdr:to>
      <xdr:col>19</xdr:col>
      <xdr:colOff>1171575</xdr:colOff>
      <xdr:row>88</xdr:row>
      <xdr:rowOff>161925</xdr:rowOff>
    </xdr:to>
    <xdr:pic>
      <xdr:nvPicPr>
        <xdr:cNvPr id="7" name="Picture 28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8945225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89</xdr:row>
      <xdr:rowOff>19050</xdr:rowOff>
    </xdr:from>
    <xdr:to>
      <xdr:col>19</xdr:col>
      <xdr:colOff>1171575</xdr:colOff>
      <xdr:row>89</xdr:row>
      <xdr:rowOff>152400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9126200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97</xdr:row>
      <xdr:rowOff>0</xdr:rowOff>
    </xdr:from>
    <xdr:to>
      <xdr:col>11</xdr:col>
      <xdr:colOff>190500</xdr:colOff>
      <xdr:row>99</xdr:row>
      <xdr:rowOff>66675</xdr:rowOff>
    </xdr:to>
    <xdr:grpSp>
      <xdr:nvGrpSpPr>
        <xdr:cNvPr id="9" name="Group 30"/>
        <xdr:cNvGrpSpPr>
          <a:grpSpLocks/>
        </xdr:cNvGrpSpPr>
      </xdr:nvGrpSpPr>
      <xdr:grpSpPr>
        <a:xfrm>
          <a:off x="333375" y="20631150"/>
          <a:ext cx="8505825" cy="447675"/>
          <a:chOff x="23723" y="-22128"/>
          <a:chExt cx="7130014" cy="557892"/>
        </a:xfrm>
        <a:solidFill>
          <a:srgbClr val="FFFFFF"/>
        </a:solidFill>
      </xdr:grpSpPr>
      <xdr:pic>
        <xdr:nvPicPr>
          <xdr:cNvPr id="10" name="Picture 31"/>
          <xdr:cNvPicPr preferRelativeResize="1">
            <a:picLocks noChangeAspect="1"/>
          </xdr:cNvPicPr>
        </xdr:nvPicPr>
        <xdr:blipFill>
          <a:blip r:embed="rId1"/>
          <a:srcRect b="50602"/>
          <a:stretch>
            <a:fillRect/>
          </a:stretch>
        </xdr:blipFill>
        <xdr:spPr>
          <a:xfrm>
            <a:off x="23723" y="-22128"/>
            <a:ext cx="6113987" cy="55789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32"/>
          <xdr:cNvPicPr preferRelativeResize="1">
            <a:picLocks noChangeAspect="1"/>
          </xdr:cNvPicPr>
        </xdr:nvPicPr>
        <xdr:blipFill>
          <a:blip r:embed="rId2"/>
          <a:srcRect l="86029" b="45713"/>
          <a:stretch>
            <a:fillRect/>
          </a:stretch>
        </xdr:blipFill>
        <xdr:spPr>
          <a:xfrm>
            <a:off x="6150188" y="48"/>
            <a:ext cx="1003549" cy="532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2</xdr:col>
      <xdr:colOff>180975</xdr:colOff>
      <xdr:row>96</xdr:row>
      <xdr:rowOff>152400</xdr:rowOff>
    </xdr:from>
    <xdr:ext cx="1038225" cy="200025"/>
    <xdr:sp>
      <xdr:nvSpPr>
        <xdr:cNvPr id="12" name="TextBox 33"/>
        <xdr:cNvSpPr txBox="1">
          <a:spLocks noChangeArrowheads="1"/>
        </xdr:cNvSpPr>
      </xdr:nvSpPr>
      <xdr:spPr>
        <a:xfrm>
          <a:off x="1085850" y="20593050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SupportingDoc.jpg</a:t>
          </a:r>
        </a:p>
      </xdr:txBody>
    </xdr:sp>
    <xdr:clientData/>
  </xdr:oneCellAnchor>
  <xdr:twoCellAnchor>
    <xdr:from>
      <xdr:col>19</xdr:col>
      <xdr:colOff>19050</xdr:colOff>
      <xdr:row>82</xdr:row>
      <xdr:rowOff>28575</xdr:rowOff>
    </xdr:from>
    <xdr:to>
      <xdr:col>19</xdr:col>
      <xdr:colOff>1171575</xdr:colOff>
      <xdr:row>82</xdr:row>
      <xdr:rowOff>161925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7802225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83</xdr:row>
      <xdr:rowOff>19050</xdr:rowOff>
    </xdr:from>
    <xdr:to>
      <xdr:col>19</xdr:col>
      <xdr:colOff>1171575</xdr:colOff>
      <xdr:row>83</xdr:row>
      <xdr:rowOff>152400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7983200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84</xdr:row>
      <xdr:rowOff>19050</xdr:rowOff>
    </xdr:from>
    <xdr:to>
      <xdr:col>19</xdr:col>
      <xdr:colOff>1171575</xdr:colOff>
      <xdr:row>84</xdr:row>
      <xdr:rowOff>152400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97075" y="18173700"/>
          <a:ext cx="1133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85</xdr:row>
      <xdr:rowOff>28575</xdr:rowOff>
    </xdr:from>
    <xdr:to>
      <xdr:col>19</xdr:col>
      <xdr:colOff>1171575</xdr:colOff>
      <xdr:row>85</xdr:row>
      <xdr:rowOff>161925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8373725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86</xdr:row>
      <xdr:rowOff>19050</xdr:rowOff>
    </xdr:from>
    <xdr:to>
      <xdr:col>19</xdr:col>
      <xdr:colOff>1171575</xdr:colOff>
      <xdr:row>86</xdr:row>
      <xdr:rowOff>152400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8554700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38100</xdr:colOff>
      <xdr:row>87</xdr:row>
      <xdr:rowOff>19050</xdr:rowOff>
    </xdr:from>
    <xdr:to>
      <xdr:col>19</xdr:col>
      <xdr:colOff>1171575</xdr:colOff>
      <xdr:row>87</xdr:row>
      <xdr:rowOff>152400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97075" y="18745200"/>
          <a:ext cx="11334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88</xdr:row>
      <xdr:rowOff>28575</xdr:rowOff>
    </xdr:from>
    <xdr:to>
      <xdr:col>19</xdr:col>
      <xdr:colOff>1171575</xdr:colOff>
      <xdr:row>88</xdr:row>
      <xdr:rowOff>161925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8945225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89</xdr:row>
      <xdr:rowOff>19050</xdr:rowOff>
    </xdr:from>
    <xdr:to>
      <xdr:col>19</xdr:col>
      <xdr:colOff>1171575</xdr:colOff>
      <xdr:row>89</xdr:row>
      <xdr:rowOff>152400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rcRect l="9310" t="-2998" r="-480" b="73634"/>
        <a:stretch>
          <a:fillRect/>
        </a:stretch>
      </xdr:blipFill>
      <xdr:spPr>
        <a:xfrm>
          <a:off x="14678025" y="19126200"/>
          <a:ext cx="11525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180975</xdr:colOff>
      <xdr:row>96</xdr:row>
      <xdr:rowOff>152400</xdr:rowOff>
    </xdr:from>
    <xdr:ext cx="1038225" cy="200025"/>
    <xdr:sp>
      <xdr:nvSpPr>
        <xdr:cNvPr id="21" name="TextBox 45"/>
        <xdr:cNvSpPr txBox="1">
          <a:spLocks noChangeArrowheads="1"/>
        </xdr:cNvSpPr>
      </xdr:nvSpPr>
      <xdr:spPr>
        <a:xfrm>
          <a:off x="1085850" y="20593050"/>
          <a:ext cx="1038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SupportingDoc.jpg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86</xdr:row>
      <xdr:rowOff>0</xdr:rowOff>
    </xdr:from>
    <xdr:to>
      <xdr:col>5</xdr:col>
      <xdr:colOff>47625</xdr:colOff>
      <xdr:row>86</xdr:row>
      <xdr:rowOff>2171700</xdr:rowOff>
    </xdr:to>
    <xdr:grpSp>
      <xdr:nvGrpSpPr>
        <xdr:cNvPr id="1" name="Group 5"/>
        <xdr:cNvGrpSpPr>
          <a:grpSpLocks/>
        </xdr:cNvGrpSpPr>
      </xdr:nvGrpSpPr>
      <xdr:grpSpPr>
        <a:xfrm>
          <a:off x="6305550" y="18421350"/>
          <a:ext cx="2200275" cy="2171700"/>
          <a:chOff x="4343400" y="18440400"/>
          <a:chExt cx="2200275" cy="2171700"/>
        </a:xfrm>
        <a:solidFill>
          <a:srgbClr val="FFFFFF"/>
        </a:solidFill>
      </xdr:grpSpPr>
      <xdr:grpSp>
        <xdr:nvGrpSpPr>
          <xdr:cNvPr id="3" name="Group 4"/>
          <xdr:cNvGrpSpPr>
            <a:grpSpLocks/>
          </xdr:cNvGrpSpPr>
        </xdr:nvGrpSpPr>
        <xdr:grpSpPr>
          <a:xfrm>
            <a:off x="4343400" y="18440400"/>
            <a:ext cx="2200275" cy="2171700"/>
            <a:chOff x="4343400" y="18440400"/>
            <a:chExt cx="2200275" cy="2171700"/>
          </a:xfrm>
          <a:solidFill>
            <a:srgbClr val="FFFFFF"/>
          </a:solidFill>
        </xdr:grpSpPr>
        <xdr:grpSp>
          <xdr:nvGrpSpPr>
            <xdr:cNvPr id="5" name="Group 3"/>
            <xdr:cNvGrpSpPr>
              <a:grpSpLocks/>
            </xdr:cNvGrpSpPr>
          </xdr:nvGrpSpPr>
          <xdr:grpSpPr>
            <a:xfrm>
              <a:off x="4343400" y="18440400"/>
              <a:ext cx="2200275" cy="2171700"/>
              <a:chOff x="4343400" y="18440400"/>
              <a:chExt cx="2200275" cy="2171700"/>
            </a:xfrm>
            <a:solidFill>
              <a:srgbClr val="FFFFFF"/>
            </a:solidFill>
          </xdr:grpSpPr>
          <xdr:grpSp>
            <xdr:nvGrpSpPr>
              <xdr:cNvPr id="7" name="Group 2"/>
              <xdr:cNvGrpSpPr>
                <a:grpSpLocks/>
              </xdr:cNvGrpSpPr>
            </xdr:nvGrpSpPr>
            <xdr:grpSpPr>
              <a:xfrm>
                <a:off x="4343400" y="18440400"/>
                <a:ext cx="2200275" cy="2171700"/>
                <a:chOff x="4343400" y="18440400"/>
                <a:chExt cx="2200275" cy="2171700"/>
              </a:xfrm>
              <a:solidFill>
                <a:srgbClr val="FFFFFF"/>
              </a:solidFill>
            </xdr:grpSpPr>
            <xdr:grpSp>
              <xdr:nvGrpSpPr>
                <xdr:cNvPr id="9" name="Group 1"/>
                <xdr:cNvGrpSpPr>
                  <a:grpSpLocks/>
                </xdr:cNvGrpSpPr>
              </xdr:nvGrpSpPr>
              <xdr:grpSpPr>
                <a:xfrm>
                  <a:off x="4343400" y="18440400"/>
                  <a:ext cx="2200275" cy="2171700"/>
                  <a:chOff x="6286500" y="18392775"/>
                  <a:chExt cx="2200275" cy="2171700"/>
                </a:xfrm>
                <a:solidFill>
                  <a:srgbClr val="FFFFFF"/>
                </a:solidFill>
              </xdr:grpSpPr>
            </xdr:grpSp>
          </xdr:grpSp>
        </xdr:grpSp>
      </xdr:grpSp>
    </xdr:grpSp>
    <xdr:clientData/>
  </xdr:twoCellAnchor>
  <xdr:twoCellAnchor>
    <xdr:from>
      <xdr:col>4</xdr:col>
      <xdr:colOff>171450</xdr:colOff>
      <xdr:row>86</xdr:row>
      <xdr:rowOff>2181225</xdr:rowOff>
    </xdr:from>
    <xdr:to>
      <xdr:col>5</xdr:col>
      <xdr:colOff>47625</xdr:colOff>
      <xdr:row>87</xdr:row>
      <xdr:rowOff>2162175</xdr:rowOff>
    </xdr:to>
    <xdr:grpSp>
      <xdr:nvGrpSpPr>
        <xdr:cNvPr id="23" name="Group 119"/>
        <xdr:cNvGrpSpPr>
          <a:grpSpLocks/>
        </xdr:cNvGrpSpPr>
      </xdr:nvGrpSpPr>
      <xdr:grpSpPr>
        <a:xfrm>
          <a:off x="6305550" y="20602575"/>
          <a:ext cx="2200275" cy="2171700"/>
          <a:chOff x="4343400" y="18440400"/>
          <a:chExt cx="2200275" cy="2171700"/>
        </a:xfrm>
        <a:solidFill>
          <a:srgbClr val="FFFFFF"/>
        </a:solidFill>
      </xdr:grpSpPr>
      <xdr:grpSp>
        <xdr:nvGrpSpPr>
          <xdr:cNvPr id="25" name="Group 121"/>
          <xdr:cNvGrpSpPr>
            <a:grpSpLocks/>
          </xdr:cNvGrpSpPr>
        </xdr:nvGrpSpPr>
        <xdr:grpSpPr>
          <a:xfrm>
            <a:off x="4343400" y="18440400"/>
            <a:ext cx="2200275" cy="2171700"/>
            <a:chOff x="4343400" y="18440400"/>
            <a:chExt cx="2200275" cy="2171700"/>
          </a:xfrm>
          <a:solidFill>
            <a:srgbClr val="FFFFFF"/>
          </a:solidFill>
        </xdr:grpSpPr>
        <xdr:grpSp>
          <xdr:nvGrpSpPr>
            <xdr:cNvPr id="27" name="Group 123"/>
            <xdr:cNvGrpSpPr>
              <a:grpSpLocks/>
            </xdr:cNvGrpSpPr>
          </xdr:nvGrpSpPr>
          <xdr:grpSpPr>
            <a:xfrm>
              <a:off x="4343400" y="18440400"/>
              <a:ext cx="2200275" cy="2171700"/>
              <a:chOff x="4343400" y="18440400"/>
              <a:chExt cx="2200275" cy="2171700"/>
            </a:xfrm>
            <a:solidFill>
              <a:srgbClr val="FFFFFF"/>
            </a:solidFill>
          </xdr:grpSpPr>
          <xdr:grpSp>
            <xdr:nvGrpSpPr>
              <xdr:cNvPr id="29" name="Group 125"/>
              <xdr:cNvGrpSpPr>
                <a:grpSpLocks/>
              </xdr:cNvGrpSpPr>
            </xdr:nvGrpSpPr>
            <xdr:grpSpPr>
              <a:xfrm>
                <a:off x="4343400" y="18440400"/>
                <a:ext cx="2200275" cy="2171700"/>
                <a:chOff x="4343400" y="18440400"/>
                <a:chExt cx="2200275" cy="2171700"/>
              </a:xfrm>
              <a:solidFill>
                <a:srgbClr val="FFFFFF"/>
              </a:solidFill>
            </xdr:grpSpPr>
            <xdr:grpSp>
              <xdr:nvGrpSpPr>
                <xdr:cNvPr id="31" name="Group 127"/>
                <xdr:cNvGrpSpPr>
                  <a:grpSpLocks/>
                </xdr:cNvGrpSpPr>
              </xdr:nvGrpSpPr>
              <xdr:grpSpPr>
                <a:xfrm>
                  <a:off x="4343400" y="18440400"/>
                  <a:ext cx="2200275" cy="2171700"/>
                  <a:chOff x="6286500" y="18392775"/>
                  <a:chExt cx="2200275" cy="2171700"/>
                </a:xfrm>
                <a:solidFill>
                  <a:srgbClr val="FFFFFF"/>
                </a:solidFill>
              </xdr:grpSpPr>
            </xdr:grpSp>
          </xdr:grpSp>
        </xdr:grpSp>
      </xdr:grpSp>
    </xdr:grpSp>
    <xdr:clientData/>
  </xdr:twoCellAnchor>
  <xdr:twoCellAnchor>
    <xdr:from>
      <xdr:col>4</xdr:col>
      <xdr:colOff>171450</xdr:colOff>
      <xdr:row>88</xdr:row>
      <xdr:rowOff>19050</xdr:rowOff>
    </xdr:from>
    <xdr:to>
      <xdr:col>5</xdr:col>
      <xdr:colOff>47625</xdr:colOff>
      <xdr:row>88</xdr:row>
      <xdr:rowOff>2190750</xdr:rowOff>
    </xdr:to>
    <xdr:grpSp>
      <xdr:nvGrpSpPr>
        <xdr:cNvPr id="45" name="Group 141"/>
        <xdr:cNvGrpSpPr>
          <a:grpSpLocks/>
        </xdr:cNvGrpSpPr>
      </xdr:nvGrpSpPr>
      <xdr:grpSpPr>
        <a:xfrm>
          <a:off x="6305550" y="22812375"/>
          <a:ext cx="2200275" cy="2171700"/>
          <a:chOff x="4343400" y="18440400"/>
          <a:chExt cx="2200275" cy="2171700"/>
        </a:xfrm>
        <a:solidFill>
          <a:srgbClr val="FFFFFF"/>
        </a:solidFill>
      </xdr:grpSpPr>
      <xdr:grpSp>
        <xdr:nvGrpSpPr>
          <xdr:cNvPr id="47" name="Group 143"/>
          <xdr:cNvGrpSpPr>
            <a:grpSpLocks/>
          </xdr:cNvGrpSpPr>
        </xdr:nvGrpSpPr>
        <xdr:grpSpPr>
          <a:xfrm>
            <a:off x="4343400" y="18440400"/>
            <a:ext cx="2200275" cy="2171700"/>
            <a:chOff x="4343400" y="18440400"/>
            <a:chExt cx="2200275" cy="2171700"/>
          </a:xfrm>
          <a:solidFill>
            <a:srgbClr val="FFFFFF"/>
          </a:solidFill>
        </xdr:grpSpPr>
        <xdr:grpSp>
          <xdr:nvGrpSpPr>
            <xdr:cNvPr id="49" name="Group 145"/>
            <xdr:cNvGrpSpPr>
              <a:grpSpLocks/>
            </xdr:cNvGrpSpPr>
          </xdr:nvGrpSpPr>
          <xdr:grpSpPr>
            <a:xfrm>
              <a:off x="4343400" y="18440400"/>
              <a:ext cx="2200275" cy="2171700"/>
              <a:chOff x="4343400" y="18440400"/>
              <a:chExt cx="2200275" cy="2171700"/>
            </a:xfrm>
            <a:solidFill>
              <a:srgbClr val="FFFFFF"/>
            </a:solidFill>
          </xdr:grpSpPr>
          <xdr:grpSp>
            <xdr:nvGrpSpPr>
              <xdr:cNvPr id="51" name="Group 147"/>
              <xdr:cNvGrpSpPr>
                <a:grpSpLocks/>
              </xdr:cNvGrpSpPr>
            </xdr:nvGrpSpPr>
            <xdr:grpSpPr>
              <a:xfrm>
                <a:off x="4343400" y="18440400"/>
                <a:ext cx="2200275" cy="2171700"/>
                <a:chOff x="4343400" y="18440400"/>
                <a:chExt cx="2200275" cy="2171700"/>
              </a:xfrm>
              <a:solidFill>
                <a:srgbClr val="FFFFFF"/>
              </a:solidFill>
            </xdr:grpSpPr>
            <xdr:grpSp>
              <xdr:nvGrpSpPr>
                <xdr:cNvPr id="53" name="Group 149"/>
                <xdr:cNvGrpSpPr>
                  <a:grpSpLocks/>
                </xdr:cNvGrpSpPr>
              </xdr:nvGrpSpPr>
              <xdr:grpSpPr>
                <a:xfrm>
                  <a:off x="4343400" y="18440400"/>
                  <a:ext cx="2200275" cy="2171700"/>
                  <a:chOff x="6286500" y="18392775"/>
                  <a:chExt cx="2200275" cy="2171700"/>
                </a:xfrm>
                <a:solidFill>
                  <a:srgbClr val="FFFFFF"/>
                </a:solidFill>
              </xdr:grpSpPr>
            </xdr:grpSp>
          </xdr:grpSp>
        </xdr:grpSp>
      </xdr:grpSp>
    </xdr:grpSp>
    <xdr:clientData/>
  </xdr:twoCellAnchor>
  <xdr:twoCellAnchor>
    <xdr:from>
      <xdr:col>4</xdr:col>
      <xdr:colOff>171450</xdr:colOff>
      <xdr:row>88</xdr:row>
      <xdr:rowOff>2209800</xdr:rowOff>
    </xdr:from>
    <xdr:to>
      <xdr:col>5</xdr:col>
      <xdr:colOff>47625</xdr:colOff>
      <xdr:row>89</xdr:row>
      <xdr:rowOff>2162175</xdr:rowOff>
    </xdr:to>
    <xdr:grpSp>
      <xdr:nvGrpSpPr>
        <xdr:cNvPr id="67" name="Group 163"/>
        <xdr:cNvGrpSpPr>
          <a:grpSpLocks/>
        </xdr:cNvGrpSpPr>
      </xdr:nvGrpSpPr>
      <xdr:grpSpPr>
        <a:xfrm>
          <a:off x="6305550" y="25003125"/>
          <a:ext cx="2200275" cy="2171700"/>
          <a:chOff x="4343400" y="18440400"/>
          <a:chExt cx="2200275" cy="2171700"/>
        </a:xfrm>
        <a:solidFill>
          <a:srgbClr val="FFFFFF"/>
        </a:solidFill>
      </xdr:grpSpPr>
      <xdr:grpSp>
        <xdr:nvGrpSpPr>
          <xdr:cNvPr id="69" name="Group 165"/>
          <xdr:cNvGrpSpPr>
            <a:grpSpLocks/>
          </xdr:cNvGrpSpPr>
        </xdr:nvGrpSpPr>
        <xdr:grpSpPr>
          <a:xfrm>
            <a:off x="4343400" y="18440400"/>
            <a:ext cx="2200275" cy="2171700"/>
            <a:chOff x="4343400" y="18440400"/>
            <a:chExt cx="2200275" cy="2171700"/>
          </a:xfrm>
          <a:solidFill>
            <a:srgbClr val="FFFFFF"/>
          </a:solidFill>
        </xdr:grpSpPr>
        <xdr:grpSp>
          <xdr:nvGrpSpPr>
            <xdr:cNvPr id="71" name="Group 167"/>
            <xdr:cNvGrpSpPr>
              <a:grpSpLocks/>
            </xdr:cNvGrpSpPr>
          </xdr:nvGrpSpPr>
          <xdr:grpSpPr>
            <a:xfrm>
              <a:off x="4343400" y="18440400"/>
              <a:ext cx="2200275" cy="2171700"/>
              <a:chOff x="4343400" y="18440400"/>
              <a:chExt cx="2200275" cy="2171700"/>
            </a:xfrm>
            <a:solidFill>
              <a:srgbClr val="FFFFFF"/>
            </a:solidFill>
          </xdr:grpSpPr>
          <xdr:grpSp>
            <xdr:nvGrpSpPr>
              <xdr:cNvPr id="73" name="Group 169"/>
              <xdr:cNvGrpSpPr>
                <a:grpSpLocks/>
              </xdr:cNvGrpSpPr>
            </xdr:nvGrpSpPr>
            <xdr:grpSpPr>
              <a:xfrm>
                <a:off x="4343400" y="18440400"/>
                <a:ext cx="2200275" cy="2171700"/>
                <a:chOff x="4343400" y="18440400"/>
                <a:chExt cx="2200275" cy="2171700"/>
              </a:xfrm>
              <a:solidFill>
                <a:srgbClr val="FFFFFF"/>
              </a:solidFill>
            </xdr:grpSpPr>
            <xdr:grpSp>
              <xdr:nvGrpSpPr>
                <xdr:cNvPr id="75" name="Group 171"/>
                <xdr:cNvGrpSpPr>
                  <a:grpSpLocks/>
                </xdr:cNvGrpSpPr>
              </xdr:nvGrpSpPr>
              <xdr:grpSpPr>
                <a:xfrm>
                  <a:off x="4343400" y="18440400"/>
                  <a:ext cx="2200275" cy="2171700"/>
                  <a:chOff x="6286500" y="18392775"/>
                  <a:chExt cx="2200275" cy="2171700"/>
                </a:xfrm>
                <a:solidFill>
                  <a:srgbClr val="FFFFFF"/>
                </a:solidFill>
              </xdr:grpSpPr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ub.gov.sg/conserve/Documents/waterBalanceChart.pdf" TargetMode="External" /><Relationship Id="rId2" Type="http://schemas.openxmlformats.org/officeDocument/2006/relationships/hyperlink" Target="http://www.pub.gov.sg/conserve/Documents/RecyclingRateFormula.pdf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V146"/>
  <sheetViews>
    <sheetView zoomScalePageLayoutView="0" workbookViewId="0" topLeftCell="A1">
      <selection activeCell="B6" sqref="B6:R7"/>
    </sheetView>
  </sheetViews>
  <sheetFormatPr defaultColWidth="9.140625" defaultRowHeight="15"/>
  <cols>
    <col min="1" max="1" width="5.140625" style="0" customWidth="1"/>
    <col min="2" max="2" width="32.00390625" style="0" customWidth="1"/>
    <col min="3" max="3" width="23.7109375" style="0" customWidth="1"/>
    <col min="4" max="4" width="23.140625" style="0" customWidth="1"/>
    <col min="5" max="5" width="21.8515625" style="0" customWidth="1"/>
    <col min="6" max="6" width="10.57421875" style="0" customWidth="1"/>
    <col min="7" max="7" width="6.8515625" style="0" customWidth="1"/>
    <col min="8" max="8" width="10.00390625" style="0" customWidth="1"/>
    <col min="13" max="13" width="15.00390625" style="0" customWidth="1"/>
    <col min="16" max="16" width="9.8515625" style="0" bestFit="1" customWidth="1"/>
    <col min="18" max="18" width="10.421875" style="0" bestFit="1" customWidth="1"/>
    <col min="19" max="19" width="5.00390625" style="1" customWidth="1"/>
    <col min="20" max="21" width="9.140625" style="1" customWidth="1"/>
    <col min="22" max="22" width="9.140625" style="1" hidden="1" customWidth="1"/>
    <col min="23" max="16384" width="9.140625" style="1" customWidth="1"/>
  </cols>
  <sheetData>
    <row r="1" spans="1:18" ht="15">
      <c r="A1" s="206"/>
      <c r="B1" s="206"/>
      <c r="C1" s="206"/>
      <c r="D1" s="23" t="s">
        <v>10</v>
      </c>
      <c r="E1" s="24" t="s">
        <v>5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ht="15">
      <c r="A2" s="206"/>
      <c r="B2" s="206"/>
      <c r="C2" s="206"/>
      <c r="D2" s="20"/>
      <c r="E2" s="27" t="s">
        <v>9</v>
      </c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18" ht="15">
      <c r="A3" s="206"/>
      <c r="B3" s="206"/>
      <c r="C3" s="206"/>
      <c r="D3" s="20"/>
      <c r="E3" s="29" t="s">
        <v>101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8" s="102" customFormat="1" ht="18.75">
      <c r="A4" s="99"/>
      <c r="B4" s="100" t="s">
        <v>178</v>
      </c>
      <c r="C4" s="101" t="s">
        <v>179</v>
      </c>
      <c r="D4" s="207"/>
      <c r="E4" s="207"/>
      <c r="F4" s="207"/>
      <c r="G4" s="207"/>
      <c r="H4" s="207"/>
    </row>
    <row r="5" spans="1:19" ht="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15" customHeight="1">
      <c r="A6" s="103"/>
      <c r="B6" s="203" t="s">
        <v>180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103"/>
    </row>
    <row r="7" spans="1:19" ht="15">
      <c r="A7" s="1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103"/>
    </row>
    <row r="8" spans="1:19" ht="15">
      <c r="A8" s="103"/>
      <c r="B8" s="10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3"/>
    </row>
    <row r="9" spans="1:19" ht="15">
      <c r="A9" s="103"/>
      <c r="B9" s="10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3"/>
    </row>
    <row r="10" spans="1:19" ht="15">
      <c r="A10" s="103"/>
      <c r="B10" s="10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3"/>
    </row>
    <row r="11" spans="1:19" ht="15">
      <c r="A11" s="103"/>
      <c r="B11" s="104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3"/>
    </row>
    <row r="12" spans="1:19" ht="9.75" customHeight="1">
      <c r="A12" s="10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3"/>
    </row>
    <row r="13" spans="1:19" ht="15">
      <c r="A13" s="103"/>
      <c r="B13" s="10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3"/>
    </row>
    <row r="14" spans="1:19" ht="15">
      <c r="A14" s="10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3"/>
    </row>
    <row r="15" spans="1:19" ht="9.75" customHeight="1">
      <c r="A15" s="103"/>
      <c r="B15" s="105" t="s">
        <v>181</v>
      </c>
      <c r="C15" s="106"/>
      <c r="D15" s="106"/>
      <c r="E15" s="106"/>
      <c r="F15" s="106"/>
      <c r="G15" s="10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3"/>
    </row>
    <row r="16" spans="1:19" ht="15">
      <c r="A16" s="103"/>
      <c r="B16" s="108" t="s">
        <v>182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3"/>
    </row>
    <row r="17" spans="1:19" ht="15">
      <c r="A17" s="10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3"/>
    </row>
    <row r="18" spans="1:19" ht="15">
      <c r="A18" s="103"/>
      <c r="B18" s="104" t="s">
        <v>183</v>
      </c>
      <c r="C18" s="187"/>
      <c r="D18" s="187"/>
      <c r="E18" s="18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3"/>
    </row>
    <row r="19" spans="1:19" ht="15">
      <c r="A19" s="103"/>
      <c r="B19" s="10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3"/>
    </row>
    <row r="20" spans="1:19" ht="15" customHeight="1">
      <c r="A20" s="103"/>
      <c r="B20" s="208" t="s">
        <v>184</v>
      </c>
      <c r="C20" s="187"/>
      <c r="D20" s="187"/>
      <c r="E20" s="18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03"/>
    </row>
    <row r="21" spans="1:19" ht="15">
      <c r="A21" s="103"/>
      <c r="B21" s="20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03"/>
    </row>
    <row r="22" spans="1:19" ht="15">
      <c r="A22" s="103"/>
      <c r="B22" s="10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03"/>
    </row>
    <row r="23" spans="1:19" ht="15">
      <c r="A23" s="103"/>
      <c r="B23" s="104" t="s">
        <v>185</v>
      </c>
      <c r="C23" s="1" t="s">
        <v>186</v>
      </c>
      <c r="D23" s="155"/>
      <c r="E23" s="10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03"/>
    </row>
    <row r="24" spans="1:19" ht="15">
      <c r="A24" s="103"/>
      <c r="B24" s="1"/>
      <c r="C24" s="1" t="s">
        <v>187</v>
      </c>
      <c r="D24" s="155"/>
      <c r="E24" s="149" t="s">
        <v>1</v>
      </c>
      <c r="F24" s="155"/>
      <c r="G24" s="110" t="s">
        <v>188</v>
      </c>
      <c r="H24" s="155"/>
      <c r="I24" s="199" t="s">
        <v>189</v>
      </c>
      <c r="J24" s="200"/>
      <c r="K24" s="187"/>
      <c r="L24" s="187"/>
      <c r="M24" s="187"/>
      <c r="N24" s="110"/>
      <c r="O24" s="110"/>
      <c r="P24" s="110"/>
      <c r="Q24" s="110"/>
      <c r="R24" s="110"/>
      <c r="S24" s="103"/>
    </row>
    <row r="25" spans="1:19" ht="15">
      <c r="A25" s="103"/>
      <c r="B25" s="1"/>
      <c r="C25" s="1" t="s">
        <v>190</v>
      </c>
      <c r="D25" s="15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03"/>
    </row>
    <row r="26" spans="1:19" ht="15">
      <c r="A26" s="103"/>
      <c r="B26" s="1"/>
      <c r="C26" s="1" t="s">
        <v>191</v>
      </c>
      <c r="D26" s="15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03"/>
    </row>
    <row r="27" spans="1:19" ht="15">
      <c r="A27" s="10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03"/>
    </row>
    <row r="28" spans="1:19" ht="15">
      <c r="A28" s="10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3"/>
    </row>
    <row r="29" spans="1:19" ht="15">
      <c r="A29" s="103"/>
      <c r="B29" s="104" t="s">
        <v>192</v>
      </c>
      <c r="C29" s="201"/>
      <c r="D29" s="20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3"/>
    </row>
    <row r="30" spans="1:19" ht="15">
      <c r="A30" s="103"/>
      <c r="B30" s="1"/>
      <c r="C30" s="1" t="s">
        <v>186</v>
      </c>
      <c r="D30" s="155"/>
      <c r="E30" s="109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03"/>
    </row>
    <row r="31" spans="1:19" ht="15">
      <c r="A31" s="103"/>
      <c r="B31" s="1"/>
      <c r="C31" s="1" t="s">
        <v>187</v>
      </c>
      <c r="D31" s="155"/>
      <c r="E31" s="149" t="s">
        <v>1</v>
      </c>
      <c r="F31" s="155"/>
      <c r="G31" s="110" t="s">
        <v>188</v>
      </c>
      <c r="H31" s="155"/>
      <c r="I31" s="199" t="s">
        <v>189</v>
      </c>
      <c r="J31" s="200"/>
      <c r="K31" s="202"/>
      <c r="L31" s="202"/>
      <c r="M31" s="202"/>
      <c r="N31" s="110"/>
      <c r="O31" s="110"/>
      <c r="P31" s="110"/>
      <c r="Q31" s="110"/>
      <c r="R31" s="1"/>
      <c r="S31" s="103"/>
    </row>
    <row r="32" spans="1:19" ht="15">
      <c r="A32" s="103"/>
      <c r="B32" s="1"/>
      <c r="C32" s="1" t="s">
        <v>190</v>
      </c>
      <c r="D32" s="15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03"/>
    </row>
    <row r="33" spans="1:19" ht="15">
      <c r="A33" s="103"/>
      <c r="B33" s="1"/>
      <c r="C33" s="1" t="s">
        <v>191</v>
      </c>
      <c r="D33" s="15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03"/>
    </row>
    <row r="34" spans="1:19" ht="15">
      <c r="A34" s="10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03"/>
    </row>
    <row r="35" spans="1:19" ht="15">
      <c r="A35" s="10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03"/>
    </row>
    <row r="36" spans="1:19" ht="15">
      <c r="A36" s="103"/>
      <c r="B36" s="105" t="s">
        <v>193</v>
      </c>
      <c r="C36" s="106"/>
      <c r="D36" s="106"/>
      <c r="E36" s="106"/>
      <c r="F36" s="106"/>
      <c r="G36" s="106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3"/>
    </row>
    <row r="37" spans="1:19" ht="15">
      <c r="A37" s="103"/>
      <c r="B37" s="203" t="s">
        <v>194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4"/>
      <c r="S37" s="103"/>
    </row>
    <row r="38" spans="1:19" ht="15">
      <c r="A38" s="103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103"/>
    </row>
    <row r="39" spans="1:19" ht="15">
      <c r="A39" s="10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03"/>
    </row>
    <row r="40" spans="1:22" ht="15">
      <c r="A40" s="103"/>
      <c r="B40" s="104" t="s">
        <v>195</v>
      </c>
      <c r="C40" s="15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03"/>
      <c r="V40" s="1" t="s">
        <v>196</v>
      </c>
    </row>
    <row r="41" spans="1:22" ht="15">
      <c r="A41" s="103"/>
      <c r="B41" s="104" t="s">
        <v>197</v>
      </c>
      <c r="C41" s="15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03"/>
      <c r="V41" s="1" t="s">
        <v>198</v>
      </c>
    </row>
    <row r="42" spans="1:19" ht="15">
      <c r="A42" s="103"/>
      <c r="B42" s="104" t="s">
        <v>199</v>
      </c>
      <c r="C42" s="15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3"/>
    </row>
    <row r="43" spans="1:22" ht="15">
      <c r="A43" s="103"/>
      <c r="B43" s="104" t="s">
        <v>200</v>
      </c>
      <c r="C43" s="15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03"/>
      <c r="V43" t="s">
        <v>201</v>
      </c>
    </row>
    <row r="44" spans="1:22" ht="15">
      <c r="A44" s="103"/>
      <c r="B44" s="104" t="s">
        <v>202</v>
      </c>
      <c r="C44" s="156" t="s">
        <v>203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03"/>
      <c r="V44" t="s">
        <v>204</v>
      </c>
    </row>
    <row r="45" spans="1:22" ht="15">
      <c r="A45" s="103"/>
      <c r="B45" s="104" t="s">
        <v>205</v>
      </c>
      <c r="C45" s="15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03"/>
      <c r="V45" t="s">
        <v>206</v>
      </c>
    </row>
    <row r="46" spans="1:22" ht="15">
      <c r="A46" s="103"/>
      <c r="B46" s="104" t="s">
        <v>207</v>
      </c>
      <c r="C46" s="155"/>
      <c r="D46" s="15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03"/>
      <c r="V46" t="s">
        <v>208</v>
      </c>
    </row>
    <row r="47" spans="1:22" ht="15">
      <c r="A47" s="10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03"/>
      <c r="V47" t="s">
        <v>209</v>
      </c>
    </row>
    <row r="48" spans="1:22" ht="15">
      <c r="A48" s="10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3"/>
      <c r="V48" t="s">
        <v>210</v>
      </c>
    </row>
    <row r="49" spans="1:22" ht="15">
      <c r="A49" s="103"/>
      <c r="B49" s="111" t="s">
        <v>211</v>
      </c>
      <c r="C49" s="112"/>
      <c r="D49" s="106"/>
      <c r="E49" s="106"/>
      <c r="F49" s="106"/>
      <c r="G49" s="106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3"/>
      <c r="V49" t="s">
        <v>212</v>
      </c>
    </row>
    <row r="50" spans="1:19" ht="15">
      <c r="A50" s="103"/>
      <c r="B50" s="192" t="s">
        <v>270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03"/>
    </row>
    <row r="51" spans="1:19" ht="15">
      <c r="A51" s="103"/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03"/>
    </row>
    <row r="52" spans="1:19" ht="15">
      <c r="A52" s="103"/>
      <c r="B52" s="154" t="s">
        <v>213</v>
      </c>
      <c r="C52" s="113" t="s">
        <v>214</v>
      </c>
      <c r="D52" s="113" t="s">
        <v>215</v>
      </c>
      <c r="E52" s="194" t="s">
        <v>216</v>
      </c>
      <c r="F52" s="195"/>
      <c r="G52" s="195"/>
      <c r="H52" s="196"/>
      <c r="I52" s="197" t="s">
        <v>190</v>
      </c>
      <c r="J52" s="197"/>
      <c r="K52" s="197" t="s">
        <v>217</v>
      </c>
      <c r="L52" s="197"/>
      <c r="M52" s="113" t="s">
        <v>218</v>
      </c>
      <c r="N52" s="114"/>
      <c r="O52" s="114"/>
      <c r="P52" s="198"/>
      <c r="Q52" s="198"/>
      <c r="R52" s="115"/>
      <c r="S52" s="103"/>
    </row>
    <row r="53" spans="1:19" ht="15">
      <c r="A53" s="103"/>
      <c r="B53" s="158"/>
      <c r="C53" s="158"/>
      <c r="D53" s="158"/>
      <c r="E53" s="184"/>
      <c r="F53" s="185"/>
      <c r="G53" s="185"/>
      <c r="H53" s="186"/>
      <c r="I53" s="187"/>
      <c r="J53" s="187"/>
      <c r="K53" s="187"/>
      <c r="L53" s="187"/>
      <c r="M53" s="159"/>
      <c r="N53" s="116"/>
      <c r="O53" s="117"/>
      <c r="P53" s="191"/>
      <c r="Q53" s="191"/>
      <c r="R53" s="118"/>
      <c r="S53" s="103"/>
    </row>
    <row r="54" spans="1:19" ht="15">
      <c r="A54" s="103"/>
      <c r="B54" s="158"/>
      <c r="C54" s="158"/>
      <c r="D54" s="158"/>
      <c r="E54" s="184"/>
      <c r="F54" s="185"/>
      <c r="G54" s="185"/>
      <c r="H54" s="186"/>
      <c r="I54" s="187"/>
      <c r="J54" s="187"/>
      <c r="K54" s="187"/>
      <c r="L54" s="187"/>
      <c r="M54" s="159"/>
      <c r="N54" s="119"/>
      <c r="O54" s="120"/>
      <c r="P54" s="188"/>
      <c r="Q54" s="188"/>
      <c r="R54" s="121"/>
      <c r="S54" s="103"/>
    </row>
    <row r="55" spans="1:19" ht="15">
      <c r="A55" s="103"/>
      <c r="B55" s="158"/>
      <c r="C55" s="158"/>
      <c r="D55" s="158"/>
      <c r="E55" s="184"/>
      <c r="F55" s="185"/>
      <c r="G55" s="185"/>
      <c r="H55" s="186"/>
      <c r="I55" s="187"/>
      <c r="J55" s="187"/>
      <c r="K55" s="187"/>
      <c r="L55" s="187"/>
      <c r="M55" s="159"/>
      <c r="N55" s="116"/>
      <c r="O55" s="117"/>
      <c r="P55" s="191"/>
      <c r="Q55" s="191"/>
      <c r="R55" s="118"/>
      <c r="S55" s="103"/>
    </row>
    <row r="56" spans="1:19" ht="15">
      <c r="A56" s="103"/>
      <c r="B56" s="158"/>
      <c r="C56" s="158"/>
      <c r="D56" s="158"/>
      <c r="E56" s="184"/>
      <c r="F56" s="185"/>
      <c r="G56" s="185"/>
      <c r="H56" s="186"/>
      <c r="I56" s="187"/>
      <c r="J56" s="187"/>
      <c r="K56" s="187"/>
      <c r="L56" s="187"/>
      <c r="M56" s="159"/>
      <c r="N56" s="119"/>
      <c r="O56" s="120"/>
      <c r="P56" s="188"/>
      <c r="Q56" s="188"/>
      <c r="R56" s="121"/>
      <c r="S56" s="103"/>
    </row>
    <row r="57" spans="1:19" ht="15">
      <c r="A57" s="10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03"/>
    </row>
    <row r="58" spans="1:19" ht="15">
      <c r="A58" s="103"/>
      <c r="B58" s="1"/>
      <c r="C58" s="12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03"/>
    </row>
    <row r="59" spans="1:19" ht="15">
      <c r="A59" s="103"/>
      <c r="B59" s="105" t="s">
        <v>219</v>
      </c>
      <c r="C59" s="106"/>
      <c r="D59" s="106"/>
      <c r="E59" s="106"/>
      <c r="F59" s="106"/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3"/>
    </row>
    <row r="60" spans="1:19" ht="15">
      <c r="A60" s="103"/>
      <c r="B60" s="1" t="s">
        <v>220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03"/>
    </row>
    <row r="61" spans="1:19" ht="15">
      <c r="A61" s="103"/>
      <c r="B61" s="1" t="s">
        <v>221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03"/>
    </row>
    <row r="62" spans="1:19" ht="15">
      <c r="A62" s="10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03"/>
    </row>
    <row r="63" spans="1:19" ht="15">
      <c r="A63" s="103"/>
      <c r="B63" s="104" t="s">
        <v>222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03"/>
    </row>
    <row r="64" spans="1:19" ht="15">
      <c r="A64" s="10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03"/>
    </row>
    <row r="65" spans="1:19" ht="15">
      <c r="A65" s="10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03"/>
    </row>
    <row r="66" spans="1:19" ht="15">
      <c r="A66" s="10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03"/>
    </row>
    <row r="67" spans="1:19" ht="15">
      <c r="A67" s="103"/>
      <c r="B67" s="123" t="s">
        <v>223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03"/>
    </row>
    <row r="68" spans="1:19" ht="15">
      <c r="A68" s="103"/>
      <c r="B68" s="189" t="s">
        <v>271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03"/>
    </row>
    <row r="69" spans="1:19" ht="15">
      <c r="A69" s="103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03"/>
    </row>
    <row r="70" spans="1:19" ht="15">
      <c r="A70" s="103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03"/>
    </row>
    <row r="71" spans="1:19" ht="15">
      <c r="A71" s="103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03"/>
    </row>
    <row r="72" spans="1:19" ht="4.5" customHeight="1">
      <c r="A72" s="103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03"/>
    </row>
    <row r="73" spans="1:19" ht="15">
      <c r="A73" s="103"/>
      <c r="B73" s="1" t="s">
        <v>224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03"/>
    </row>
    <row r="74" spans="1:19" ht="15">
      <c r="A74" s="10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03"/>
    </row>
    <row r="75" spans="1:19" ht="15">
      <c r="A75" s="10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03"/>
    </row>
    <row r="76" spans="1:19" ht="15">
      <c r="A76" s="10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03"/>
    </row>
    <row r="77" spans="1:19" ht="15">
      <c r="A77" s="103"/>
      <c r="B77" s="104" t="s">
        <v>225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03"/>
    </row>
    <row r="78" spans="1:19" ht="21" customHeight="1">
      <c r="A78" s="103"/>
      <c r="B78" s="10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03"/>
    </row>
    <row r="79" spans="1:19" ht="15">
      <c r="A79" s="103"/>
      <c r="B79" s="10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03"/>
    </row>
    <row r="80" spans="1:19" ht="15">
      <c r="A80" s="103"/>
      <c r="B80" s="10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03"/>
    </row>
    <row r="81" spans="1:19" ht="15">
      <c r="A81" s="10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03"/>
    </row>
    <row r="82" spans="1:19" ht="15">
      <c r="A82" s="10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03"/>
    </row>
    <row r="83" spans="1:19" ht="15">
      <c r="A83" s="10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03"/>
    </row>
    <row r="84" spans="1:19" ht="15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</sheetData>
  <sheetProtection password="CDAC" sheet="1" objects="1" scenarios="1"/>
  <mergeCells count="35">
    <mergeCell ref="A1:C3"/>
    <mergeCell ref="F1:R3"/>
    <mergeCell ref="D4:H4"/>
    <mergeCell ref="B6:R7"/>
    <mergeCell ref="C18:E18"/>
    <mergeCell ref="B20:B21"/>
    <mergeCell ref="C20:E20"/>
    <mergeCell ref="K53:L53"/>
    <mergeCell ref="P53:Q53"/>
    <mergeCell ref="I24:J24"/>
    <mergeCell ref="K24:M24"/>
    <mergeCell ref="C29:D29"/>
    <mergeCell ref="I31:J31"/>
    <mergeCell ref="K31:M31"/>
    <mergeCell ref="B37:R38"/>
    <mergeCell ref="I55:J55"/>
    <mergeCell ref="K55:L55"/>
    <mergeCell ref="P55:Q55"/>
    <mergeCell ref="B50:R51"/>
    <mergeCell ref="E52:H52"/>
    <mergeCell ref="I52:J52"/>
    <mergeCell ref="K52:L52"/>
    <mergeCell ref="P52:Q52"/>
    <mergeCell ref="E53:H53"/>
    <mergeCell ref="I53:J53"/>
    <mergeCell ref="E56:H56"/>
    <mergeCell ref="I56:J56"/>
    <mergeCell ref="K56:L56"/>
    <mergeCell ref="P56:Q56"/>
    <mergeCell ref="B68:R70"/>
    <mergeCell ref="E54:H54"/>
    <mergeCell ref="I54:J54"/>
    <mergeCell ref="K54:L54"/>
    <mergeCell ref="P54:Q54"/>
    <mergeCell ref="E55:H55"/>
  </mergeCells>
  <dataValidations count="2">
    <dataValidation type="list" allowBlank="1" showInputMessage="1" showErrorMessage="1" sqref="C40">
      <formula1>$V$43:$V$49</formula1>
    </dataValidation>
    <dataValidation type="list" allowBlank="1" showInputMessage="1" showErrorMessage="1" sqref="C46">
      <formula1>$V$40:$V$41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AF100"/>
  <sheetViews>
    <sheetView zoomScalePageLayoutView="0" workbookViewId="0" topLeftCell="A1">
      <selection activeCell="B10" sqref="B10:X10"/>
    </sheetView>
  </sheetViews>
  <sheetFormatPr defaultColWidth="9.140625" defaultRowHeight="15"/>
  <cols>
    <col min="1" max="1" width="4.421875" style="1" customWidth="1"/>
    <col min="4" max="4" width="10.57421875" style="0" customWidth="1"/>
    <col min="5" max="5" width="29.57421875" style="0" customWidth="1"/>
    <col min="6" max="6" width="17.421875" style="0" customWidth="1"/>
    <col min="7" max="7" width="9.140625" style="0" customWidth="1"/>
    <col min="8" max="8" width="7.00390625" style="0" customWidth="1"/>
    <col min="9" max="9" width="7.28125" style="0" customWidth="1"/>
    <col min="10" max="10" width="8.421875" style="0" customWidth="1"/>
    <col min="11" max="11" width="17.57421875" style="0" customWidth="1"/>
    <col min="12" max="12" width="7.00390625" style="0" customWidth="1"/>
    <col min="13" max="13" width="15.140625" style="0" customWidth="1"/>
    <col min="14" max="14" width="9.57421875" style="0" customWidth="1"/>
    <col min="15" max="15" width="8.140625" style="0" customWidth="1"/>
    <col min="16" max="16" width="20.00390625" style="0" customWidth="1"/>
    <col min="17" max="17" width="8.57421875" style="0" customWidth="1"/>
    <col min="18" max="18" width="11.7109375" style="0" customWidth="1"/>
    <col min="19" max="19" width="10.00390625" style="0" customWidth="1"/>
    <col min="20" max="20" width="17.57421875" style="0" customWidth="1"/>
    <col min="27" max="27" width="9.140625" style="0" hidden="1" customWidth="1"/>
    <col min="32" max="32" width="6.28125" style="1" customWidth="1"/>
  </cols>
  <sheetData>
    <row r="1" spans="1:26" ht="15">
      <c r="A1" s="300"/>
      <c r="B1" s="300"/>
      <c r="C1" s="300"/>
      <c r="D1" s="300"/>
      <c r="E1" s="124" t="s">
        <v>10</v>
      </c>
      <c r="F1" s="24" t="s">
        <v>5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</row>
    <row r="2" spans="1:26" ht="15">
      <c r="A2" s="300"/>
      <c r="B2" s="300"/>
      <c r="C2" s="300"/>
      <c r="D2" s="300"/>
      <c r="E2" s="20"/>
      <c r="F2" s="27" t="s">
        <v>9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</row>
    <row r="3" spans="1:26" ht="15">
      <c r="A3" s="300"/>
      <c r="B3" s="300"/>
      <c r="C3" s="300"/>
      <c r="D3" s="300"/>
      <c r="E3" s="20"/>
      <c r="F3" s="29" t="s">
        <v>101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</row>
    <row r="4" spans="1:32" ht="18.75">
      <c r="A4" s="99"/>
      <c r="B4" s="101" t="s">
        <v>178</v>
      </c>
      <c r="C4" s="101"/>
      <c r="D4" s="101"/>
      <c r="E4" s="301" t="s">
        <v>179</v>
      </c>
      <c r="F4" s="301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102"/>
      <c r="AB4" s="102"/>
      <c r="AC4" s="102"/>
      <c r="AD4" s="102"/>
      <c r="AE4" s="102"/>
      <c r="AF4" s="102"/>
    </row>
    <row r="5" spans="1:32" ht="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15">
      <c r="A6" s="103"/>
      <c r="B6" s="105" t="s">
        <v>272</v>
      </c>
      <c r="C6" s="10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06"/>
      <c r="T6" s="106"/>
      <c r="U6" s="106"/>
      <c r="V6" s="106"/>
      <c r="W6" s="106"/>
      <c r="X6" s="106"/>
      <c r="Y6" s="206"/>
      <c r="Z6" s="206"/>
      <c r="AF6" s="103"/>
    </row>
    <row r="7" spans="1:32" ht="15">
      <c r="A7" s="103"/>
      <c r="B7" s="302" t="s">
        <v>226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206"/>
      <c r="Z7" s="206"/>
      <c r="AF7" s="103"/>
    </row>
    <row r="8" spans="1:32" ht="15">
      <c r="A8" s="103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206"/>
      <c r="Z8" s="206"/>
      <c r="AA8" t="s">
        <v>196</v>
      </c>
      <c r="AF8" s="103"/>
    </row>
    <row r="9" spans="1:32" ht="15">
      <c r="A9" s="103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206"/>
      <c r="Z9" s="206"/>
      <c r="AA9" t="s">
        <v>198</v>
      </c>
      <c r="AF9" s="103"/>
    </row>
    <row r="10" spans="1:32" ht="15">
      <c r="A10" s="103"/>
      <c r="B10" s="302" t="s">
        <v>227</v>
      </c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206"/>
      <c r="Z10" s="206"/>
      <c r="AF10" s="103"/>
    </row>
    <row r="11" spans="1:32" ht="15">
      <c r="A11" s="103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303"/>
      <c r="X11" s="303"/>
      <c r="Y11" s="206"/>
      <c r="Z11" s="206"/>
      <c r="AA11" t="s">
        <v>228</v>
      </c>
      <c r="AF11" s="103"/>
    </row>
    <row r="12" spans="1:32" ht="15" customHeight="1">
      <c r="A12" s="103"/>
      <c r="B12" s="294" t="s">
        <v>6</v>
      </c>
      <c r="C12" s="288" t="s">
        <v>229</v>
      </c>
      <c r="D12" s="288"/>
      <c r="E12" s="288"/>
      <c r="F12" s="288" t="s">
        <v>230</v>
      </c>
      <c r="G12" s="288"/>
      <c r="H12" s="288"/>
      <c r="I12" s="294"/>
      <c r="J12" s="296" t="s">
        <v>231</v>
      </c>
      <c r="K12" s="297"/>
      <c r="L12" s="294"/>
      <c r="M12" s="288" t="s">
        <v>232</v>
      </c>
      <c r="N12" s="288"/>
      <c r="O12" s="289"/>
      <c r="P12" s="288" t="s">
        <v>233</v>
      </c>
      <c r="Q12" s="289"/>
      <c r="R12" s="289" t="s">
        <v>234</v>
      </c>
      <c r="S12" s="291"/>
      <c r="T12" s="291"/>
      <c r="U12" s="291"/>
      <c r="V12" s="291"/>
      <c r="W12" s="303"/>
      <c r="X12" s="303"/>
      <c r="Y12" s="206"/>
      <c r="Z12" s="206"/>
      <c r="AA12" t="s">
        <v>141</v>
      </c>
      <c r="AF12" s="103"/>
    </row>
    <row r="13" spans="1:32" ht="32.25" customHeight="1">
      <c r="A13" s="103"/>
      <c r="B13" s="295"/>
      <c r="C13" s="288"/>
      <c r="D13" s="288"/>
      <c r="E13" s="288"/>
      <c r="F13" s="288"/>
      <c r="G13" s="288"/>
      <c r="H13" s="288"/>
      <c r="I13" s="295"/>
      <c r="J13" s="298"/>
      <c r="K13" s="299"/>
      <c r="L13" s="295"/>
      <c r="M13" s="288"/>
      <c r="N13" s="288"/>
      <c r="O13" s="290"/>
      <c r="P13" s="288"/>
      <c r="Q13" s="290"/>
      <c r="R13" s="290"/>
      <c r="S13" s="291"/>
      <c r="T13" s="291"/>
      <c r="U13" s="291"/>
      <c r="V13" s="291"/>
      <c r="W13" s="303"/>
      <c r="X13" s="303"/>
      <c r="Y13" s="206"/>
      <c r="Z13" s="206"/>
      <c r="AF13" s="103"/>
    </row>
    <row r="14" spans="1:32" ht="15" customHeight="1">
      <c r="A14" s="103"/>
      <c r="B14" s="126" t="s">
        <v>235</v>
      </c>
      <c r="C14" s="279" t="str">
        <f>CONCATENATE('Registration- Corp Info'!B54," ",'Registration- Corp Info'!E54," #",'Registration- Corp Info'!C54,"-",'Registration- Corp Info'!D54," ",'Registration- Corp Info'!I54," ",'Registration- Corp Info'!M54," ",'Registration- Corp Info'!K54)</f>
        <v>  #-   </v>
      </c>
      <c r="D14" s="279"/>
      <c r="E14" s="279"/>
      <c r="F14" s="231"/>
      <c r="G14" s="232"/>
      <c r="H14" s="233"/>
      <c r="I14" s="127"/>
      <c r="J14" s="231"/>
      <c r="K14" s="233"/>
      <c r="L14" s="147"/>
      <c r="M14" s="292"/>
      <c r="N14" s="292"/>
      <c r="O14" s="147"/>
      <c r="P14" s="160"/>
      <c r="Q14" s="147"/>
      <c r="R14" s="163"/>
      <c r="S14" s="291"/>
      <c r="T14" s="291"/>
      <c r="U14" s="291"/>
      <c r="V14" s="291"/>
      <c r="W14" s="303"/>
      <c r="X14" s="303"/>
      <c r="Y14" s="206"/>
      <c r="Z14" s="206"/>
      <c r="AA14" t="str">
        <f>IF(P14="Yes",C14,"N/A")</f>
        <v>N/A</v>
      </c>
      <c r="AF14" s="103"/>
    </row>
    <row r="15" spans="1:32" ht="15" customHeight="1">
      <c r="A15" s="103"/>
      <c r="B15" s="128" t="s">
        <v>235</v>
      </c>
      <c r="C15" s="279" t="str">
        <f>CONCATENATE('Registration- Corp Info'!B55," ",'Registration- Corp Info'!E55," #",'Registration- Corp Info'!C55,"-",'Registration- Corp Info'!D55," ",'Registration- Corp Info'!I55," ",'Registration- Corp Info'!M55," ",'Registration- Corp Info'!K55)</f>
        <v>  #-   </v>
      </c>
      <c r="D15" s="279"/>
      <c r="E15" s="279"/>
      <c r="F15" s="285"/>
      <c r="G15" s="293"/>
      <c r="H15" s="286"/>
      <c r="I15" s="129"/>
      <c r="J15" s="285"/>
      <c r="K15" s="286"/>
      <c r="L15" s="130"/>
      <c r="M15" s="287"/>
      <c r="N15" s="287"/>
      <c r="O15" s="129"/>
      <c r="P15" s="161"/>
      <c r="Q15" s="129"/>
      <c r="R15" s="164"/>
      <c r="S15" s="291"/>
      <c r="T15" s="291"/>
      <c r="U15" s="291"/>
      <c r="V15" s="291"/>
      <c r="W15" s="303"/>
      <c r="X15" s="303"/>
      <c r="Y15" s="206"/>
      <c r="Z15" s="206"/>
      <c r="AA15" t="str">
        <f>IF(P15="Yes",C15,"N/A")</f>
        <v>N/A</v>
      </c>
      <c r="AF15" s="103"/>
    </row>
    <row r="16" spans="1:32" ht="15">
      <c r="A16" s="103"/>
      <c r="B16" s="131" t="s">
        <v>235</v>
      </c>
      <c r="C16" s="279" t="str">
        <f>CONCATENATE('Registration- Corp Info'!B56," ",'Registration- Corp Info'!E56," #",'Registration- Corp Info'!C56,"-",'Registration- Corp Info'!D56," ",'Registration- Corp Info'!I56," ",'Registration- Corp Info'!M56," ",'Registration- Corp Info'!K56)</f>
        <v>  #-   </v>
      </c>
      <c r="D16" s="279"/>
      <c r="E16" s="279"/>
      <c r="F16" s="280"/>
      <c r="G16" s="280"/>
      <c r="H16" s="280"/>
      <c r="I16" s="1"/>
      <c r="J16" s="202"/>
      <c r="K16" s="202"/>
      <c r="L16" s="132"/>
      <c r="M16" s="281"/>
      <c r="N16" s="281"/>
      <c r="O16" s="132"/>
      <c r="P16" s="162"/>
      <c r="Q16" s="132"/>
      <c r="R16" s="162"/>
      <c r="S16" s="291"/>
      <c r="T16" s="291"/>
      <c r="U16" s="291"/>
      <c r="V16" s="291"/>
      <c r="W16" s="303"/>
      <c r="X16" s="303"/>
      <c r="Y16" s="206"/>
      <c r="Z16" s="206"/>
      <c r="AA16" t="str">
        <f>IF(P16="Yes",C16,"N/A")</f>
        <v>N/A</v>
      </c>
      <c r="AF16" s="103"/>
    </row>
    <row r="17" spans="1:32" ht="15">
      <c r="A17" s="103"/>
      <c r="B17" s="133" t="s">
        <v>235</v>
      </c>
      <c r="C17" s="279" t="str">
        <f>CONCATENATE('Registration- Corp Info'!B57," ",'Registration- Corp Info'!E57," #",'Registration- Corp Info'!C57,"-",'Registration- Corp Info'!D57," ",'Registration- Corp Info'!I57," ",'Registration- Corp Info'!M57," ",'Registration- Corp Info'!K57)</f>
        <v>  #-   </v>
      </c>
      <c r="D17" s="279"/>
      <c r="E17" s="279"/>
      <c r="F17" s="280"/>
      <c r="G17" s="280"/>
      <c r="H17" s="280"/>
      <c r="I17" s="134"/>
      <c r="J17" s="202"/>
      <c r="K17" s="202"/>
      <c r="L17" s="135"/>
      <c r="M17" s="281"/>
      <c r="N17" s="281"/>
      <c r="O17" s="136"/>
      <c r="P17" s="162"/>
      <c r="Q17" s="136"/>
      <c r="R17" s="162"/>
      <c r="S17" s="291"/>
      <c r="T17" s="291"/>
      <c r="U17" s="291"/>
      <c r="V17" s="291"/>
      <c r="W17" s="303"/>
      <c r="X17" s="303"/>
      <c r="Y17" s="206"/>
      <c r="Z17" s="206"/>
      <c r="AA17" t="str">
        <f>IF(P17="Yes",C17,"N/A")</f>
        <v>N/A</v>
      </c>
      <c r="AF17" s="103"/>
    </row>
    <row r="18" spans="1:32" ht="15">
      <c r="A18" s="103"/>
      <c r="B18" s="1"/>
      <c r="C18" s="1"/>
      <c r="D18" s="1"/>
      <c r="E18" s="1"/>
      <c r="F18" s="1"/>
      <c r="G18" s="1"/>
      <c r="H18" s="1"/>
      <c r="I18" s="1"/>
      <c r="J18" s="1"/>
      <c r="K18" s="137"/>
      <c r="L18" s="137"/>
      <c r="M18" s="173"/>
      <c r="N18" s="132"/>
      <c r="O18" s="132"/>
      <c r="P18" s="138"/>
      <c r="Q18" s="132"/>
      <c r="R18" s="132"/>
      <c r="S18" s="291"/>
      <c r="T18" s="291"/>
      <c r="U18" s="291"/>
      <c r="V18" s="291"/>
      <c r="W18" s="303"/>
      <c r="X18" s="303"/>
      <c r="Y18" s="206"/>
      <c r="Z18" s="206"/>
      <c r="AF18" s="103"/>
    </row>
    <row r="19" spans="1:32" ht="15">
      <c r="A19" s="103"/>
      <c r="B19" s="139"/>
      <c r="C19" s="139"/>
      <c r="D19" s="139"/>
      <c r="E19" s="139"/>
      <c r="F19" s="139"/>
      <c r="G19" s="139"/>
      <c r="H19" s="140"/>
      <c r="I19" s="140"/>
      <c r="J19" s="140"/>
      <c r="K19" s="140"/>
      <c r="L19" s="140"/>
      <c r="M19" s="140"/>
      <c r="N19" s="132"/>
      <c r="O19" s="132"/>
      <c r="P19" s="138"/>
      <c r="Q19" s="132"/>
      <c r="R19" s="132"/>
      <c r="S19" s="291"/>
      <c r="T19" s="291"/>
      <c r="U19" s="291"/>
      <c r="V19" s="291"/>
      <c r="W19" s="303"/>
      <c r="X19" s="303"/>
      <c r="Y19" s="206"/>
      <c r="Z19" s="206"/>
      <c r="AF19" s="103"/>
    </row>
    <row r="20" spans="1:32" ht="15">
      <c r="A20" s="103"/>
      <c r="B20" s="105" t="s">
        <v>236</v>
      </c>
      <c r="C20" s="105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X20" s="106"/>
      <c r="Y20" s="122"/>
      <c r="Z20" s="1"/>
      <c r="AA20" s="106" t="s">
        <v>15</v>
      </c>
      <c r="AF20" s="103"/>
    </row>
    <row r="21" spans="1:32" ht="15" customHeight="1">
      <c r="A21" s="103"/>
      <c r="B21" s="203" t="s">
        <v>237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1"/>
      <c r="Z21" s="1"/>
      <c r="AA21" t="s">
        <v>16</v>
      </c>
      <c r="AF21" s="103"/>
    </row>
    <row r="22" spans="1:32" ht="15">
      <c r="A22" s="103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"/>
      <c r="X22" s="1"/>
      <c r="Y22" s="1"/>
      <c r="Z22" s="1"/>
      <c r="AA22" t="s">
        <v>17</v>
      </c>
      <c r="AF22" s="103"/>
    </row>
    <row r="23" spans="1:32" ht="15">
      <c r="A23" s="103"/>
      <c r="B23" s="150"/>
      <c r="C23" s="150"/>
      <c r="D23" s="150"/>
      <c r="E23" s="150"/>
      <c r="F23" s="282" t="s">
        <v>238</v>
      </c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4"/>
      <c r="T23" s="142"/>
      <c r="U23" s="150"/>
      <c r="V23" s="150"/>
      <c r="W23" s="1"/>
      <c r="X23" s="1"/>
      <c r="Y23" s="1"/>
      <c r="Z23" s="1"/>
      <c r="AA23" t="s">
        <v>20</v>
      </c>
      <c r="AF23" s="103"/>
    </row>
    <row r="24" spans="1:32" ht="15" customHeight="1">
      <c r="A24" s="103"/>
      <c r="B24" s="258" t="s">
        <v>239</v>
      </c>
      <c r="C24" s="259"/>
      <c r="D24" s="259"/>
      <c r="E24" s="260"/>
      <c r="F24" s="264" t="s">
        <v>240</v>
      </c>
      <c r="G24" s="266" t="s">
        <v>241</v>
      </c>
      <c r="H24" s="267"/>
      <c r="I24" s="267"/>
      <c r="J24" s="267"/>
      <c r="K24" s="268"/>
      <c r="L24" s="272" t="s">
        <v>242</v>
      </c>
      <c r="M24" s="273"/>
      <c r="N24" s="273"/>
      <c r="O24" s="273"/>
      <c r="P24" s="273"/>
      <c r="Q24" s="273"/>
      <c r="R24" s="273"/>
      <c r="S24" s="274"/>
      <c r="T24" s="264" t="s">
        <v>243</v>
      </c>
      <c r="U24" s="275"/>
      <c r="V24" s="276"/>
      <c r="W24" s="276"/>
      <c r="X24" s="276"/>
      <c r="Y24" s="276"/>
      <c r="Z24" s="276"/>
      <c r="AA24" t="s">
        <v>19</v>
      </c>
      <c r="AF24" s="103"/>
    </row>
    <row r="25" spans="1:32" ht="30.75" customHeight="1">
      <c r="A25" s="103"/>
      <c r="B25" s="261"/>
      <c r="C25" s="262"/>
      <c r="D25" s="262"/>
      <c r="E25" s="263"/>
      <c r="F25" s="265"/>
      <c r="G25" s="269"/>
      <c r="H25" s="270"/>
      <c r="I25" s="270"/>
      <c r="J25" s="270"/>
      <c r="K25" s="271"/>
      <c r="L25" s="154" t="s">
        <v>244</v>
      </c>
      <c r="M25" s="154" t="s">
        <v>245</v>
      </c>
      <c r="N25" s="154" t="s">
        <v>214</v>
      </c>
      <c r="O25" s="143" t="s">
        <v>215</v>
      </c>
      <c r="P25" s="154" t="s">
        <v>190</v>
      </c>
      <c r="Q25" s="154" t="s">
        <v>246</v>
      </c>
      <c r="R25" s="277" t="s">
        <v>247</v>
      </c>
      <c r="S25" s="278"/>
      <c r="T25" s="265"/>
      <c r="U25" s="275"/>
      <c r="V25" s="276"/>
      <c r="W25" s="276"/>
      <c r="X25" s="276"/>
      <c r="Y25" s="276"/>
      <c r="Z25" s="276"/>
      <c r="AA25" t="s">
        <v>18</v>
      </c>
      <c r="AF25" s="103"/>
    </row>
    <row r="26" spans="1:32" ht="16.5" customHeight="1">
      <c r="A26" s="103"/>
      <c r="B26" s="240"/>
      <c r="C26" s="242"/>
      <c r="D26" s="242"/>
      <c r="E26" s="241"/>
      <c r="F26" s="165"/>
      <c r="G26" s="240"/>
      <c r="H26" s="242"/>
      <c r="I26" s="242"/>
      <c r="J26" s="242"/>
      <c r="K26" s="241"/>
      <c r="L26" s="166"/>
      <c r="M26" s="166"/>
      <c r="N26" s="167"/>
      <c r="O26" s="167"/>
      <c r="P26" s="167"/>
      <c r="Q26" s="168"/>
      <c r="R26" s="255"/>
      <c r="S26" s="256"/>
      <c r="T26" s="168"/>
      <c r="U26" s="257"/>
      <c r="V26" s="257"/>
      <c r="W26" s="257"/>
      <c r="X26" s="257"/>
      <c r="Y26" s="257"/>
      <c r="Z26" s="257"/>
      <c r="AA26" t="s">
        <v>248</v>
      </c>
      <c r="AF26" s="103"/>
    </row>
    <row r="27" spans="1:32" ht="30.75" customHeight="1">
      <c r="A27" s="103"/>
      <c r="B27" s="153" t="s">
        <v>249</v>
      </c>
      <c r="C27" s="246" t="s">
        <v>250</v>
      </c>
      <c r="D27" s="247"/>
      <c r="E27" s="153" t="s">
        <v>251</v>
      </c>
      <c r="F27" s="246" t="s">
        <v>219</v>
      </c>
      <c r="G27" s="248"/>
      <c r="H27" s="248"/>
      <c r="I27" s="247"/>
      <c r="J27" s="249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7"/>
      <c r="V27" s="257"/>
      <c r="W27" s="257"/>
      <c r="X27" s="257"/>
      <c r="Y27" s="257"/>
      <c r="Z27" s="257"/>
      <c r="AA27" t="s">
        <v>117</v>
      </c>
      <c r="AF27" s="103"/>
    </row>
    <row r="28" spans="1:32" ht="15">
      <c r="A28" s="103"/>
      <c r="B28" s="174">
        <f>$T$26</f>
        <v>0</v>
      </c>
      <c r="C28" s="240"/>
      <c r="D28" s="241"/>
      <c r="E28" s="169"/>
      <c r="F28" s="240"/>
      <c r="G28" s="242"/>
      <c r="H28" s="242"/>
      <c r="I28" s="241"/>
      <c r="J28" s="251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7"/>
      <c r="V28" s="257"/>
      <c r="W28" s="257"/>
      <c r="X28" s="257"/>
      <c r="Y28" s="257"/>
      <c r="Z28" s="257"/>
      <c r="AA28" t="s">
        <v>252</v>
      </c>
      <c r="AF28" s="103"/>
    </row>
    <row r="29" spans="1:32" ht="15">
      <c r="A29" s="103"/>
      <c r="B29" s="174">
        <f>$T$26</f>
        <v>0</v>
      </c>
      <c r="C29" s="240"/>
      <c r="D29" s="241"/>
      <c r="E29" s="169"/>
      <c r="F29" s="240"/>
      <c r="G29" s="242"/>
      <c r="H29" s="242"/>
      <c r="I29" s="241"/>
      <c r="J29" s="251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7"/>
      <c r="V29" s="257"/>
      <c r="W29" s="257"/>
      <c r="X29" s="257"/>
      <c r="Y29" s="257"/>
      <c r="Z29" s="257"/>
      <c r="AF29" s="103"/>
    </row>
    <row r="30" spans="1:32" ht="15">
      <c r="A30" s="103"/>
      <c r="B30" s="174">
        <f>$T$26</f>
        <v>0</v>
      </c>
      <c r="C30" s="240"/>
      <c r="D30" s="241"/>
      <c r="E30" s="170"/>
      <c r="F30" s="240"/>
      <c r="G30" s="242"/>
      <c r="H30" s="242"/>
      <c r="I30" s="241"/>
      <c r="J30" s="253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7"/>
      <c r="V30" s="257"/>
      <c r="W30" s="257"/>
      <c r="X30" s="257"/>
      <c r="Y30" s="257"/>
      <c r="Z30" s="257"/>
      <c r="AF30" s="103"/>
    </row>
    <row r="31" spans="1:32" ht="16.5" customHeight="1">
      <c r="A31" s="103"/>
      <c r="B31" s="240"/>
      <c r="C31" s="242"/>
      <c r="D31" s="242"/>
      <c r="E31" s="241"/>
      <c r="F31" s="170"/>
      <c r="G31" s="240"/>
      <c r="H31" s="242"/>
      <c r="I31" s="242"/>
      <c r="J31" s="242"/>
      <c r="K31" s="241"/>
      <c r="L31" s="166"/>
      <c r="M31" s="166"/>
      <c r="N31" s="167"/>
      <c r="O31" s="167"/>
      <c r="P31" s="167"/>
      <c r="Q31" s="168"/>
      <c r="R31" s="244"/>
      <c r="S31" s="245"/>
      <c r="T31" s="168"/>
      <c r="U31" s="257"/>
      <c r="V31" s="257"/>
      <c r="W31" s="257"/>
      <c r="X31" s="257"/>
      <c r="Y31" s="257"/>
      <c r="Z31" s="257"/>
      <c r="AA31" t="s">
        <v>201</v>
      </c>
      <c r="AF31" s="103"/>
    </row>
    <row r="32" spans="1:32" ht="35.25" customHeight="1">
      <c r="A32" s="103"/>
      <c r="B32" s="153" t="s">
        <v>249</v>
      </c>
      <c r="C32" s="246" t="s">
        <v>250</v>
      </c>
      <c r="D32" s="247"/>
      <c r="E32" s="153" t="s">
        <v>251</v>
      </c>
      <c r="F32" s="246" t="s">
        <v>219</v>
      </c>
      <c r="G32" s="248"/>
      <c r="H32" s="248"/>
      <c r="I32" s="247"/>
      <c r="J32" s="249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7"/>
      <c r="V32" s="257"/>
      <c r="W32" s="257"/>
      <c r="X32" s="257"/>
      <c r="Y32" s="257"/>
      <c r="Z32" s="257"/>
      <c r="AA32" t="s">
        <v>204</v>
      </c>
      <c r="AF32" s="103"/>
    </row>
    <row r="33" spans="1:32" ht="16.5" customHeight="1">
      <c r="A33" s="103"/>
      <c r="B33" s="144">
        <f>$T$31</f>
        <v>0</v>
      </c>
      <c r="C33" s="240"/>
      <c r="D33" s="241"/>
      <c r="E33" s="170"/>
      <c r="F33" s="240"/>
      <c r="G33" s="242"/>
      <c r="H33" s="242"/>
      <c r="I33" s="241"/>
      <c r="J33" s="251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7"/>
      <c r="V33" s="257"/>
      <c r="W33" s="257"/>
      <c r="X33" s="257"/>
      <c r="Y33" s="257"/>
      <c r="Z33" s="257"/>
      <c r="AA33" t="s">
        <v>206</v>
      </c>
      <c r="AF33" s="103"/>
    </row>
    <row r="34" spans="1:32" ht="16.5" customHeight="1">
      <c r="A34" s="103"/>
      <c r="B34" s="144">
        <f>$T$31</f>
        <v>0</v>
      </c>
      <c r="C34" s="240"/>
      <c r="D34" s="241"/>
      <c r="E34" s="170"/>
      <c r="F34" s="240"/>
      <c r="G34" s="242"/>
      <c r="H34" s="242"/>
      <c r="I34" s="241"/>
      <c r="J34" s="251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7"/>
      <c r="V34" s="257"/>
      <c r="W34" s="257"/>
      <c r="X34" s="257"/>
      <c r="Y34" s="257"/>
      <c r="Z34" s="257"/>
      <c r="AA34" t="s">
        <v>208</v>
      </c>
      <c r="AF34" s="103"/>
    </row>
    <row r="35" spans="1:32" ht="16.5" customHeight="1">
      <c r="A35" s="103"/>
      <c r="B35" s="144">
        <f>$T$31</f>
        <v>0</v>
      </c>
      <c r="C35" s="240"/>
      <c r="D35" s="241"/>
      <c r="E35" s="170"/>
      <c r="F35" s="240"/>
      <c r="G35" s="242"/>
      <c r="H35" s="242"/>
      <c r="I35" s="241"/>
      <c r="J35" s="253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7"/>
      <c r="V35" s="257"/>
      <c r="W35" s="257"/>
      <c r="X35" s="257"/>
      <c r="Y35" s="257"/>
      <c r="Z35" s="257"/>
      <c r="AA35" t="s">
        <v>209</v>
      </c>
      <c r="AF35" s="103"/>
    </row>
    <row r="36" spans="1:27" ht="15">
      <c r="A36" s="103"/>
      <c r="B36" s="240"/>
      <c r="C36" s="242"/>
      <c r="D36" s="242"/>
      <c r="E36" s="241"/>
      <c r="F36" s="170"/>
      <c r="G36" s="240"/>
      <c r="H36" s="242"/>
      <c r="I36" s="242"/>
      <c r="J36" s="242"/>
      <c r="K36" s="241"/>
      <c r="L36" s="171"/>
      <c r="M36" s="171"/>
      <c r="N36" s="167"/>
      <c r="O36" s="167"/>
      <c r="P36" s="167"/>
      <c r="Q36" s="167"/>
      <c r="R36" s="244"/>
      <c r="S36" s="245"/>
      <c r="T36" s="167"/>
      <c r="U36" s="257"/>
      <c r="V36" s="257"/>
      <c r="W36" s="257"/>
      <c r="X36" s="257"/>
      <c r="Y36" s="257"/>
      <c r="Z36" s="257"/>
      <c r="AA36" t="s">
        <v>210</v>
      </c>
    </row>
    <row r="37" spans="1:27" ht="30" customHeight="1">
      <c r="A37" s="103"/>
      <c r="B37" s="153" t="s">
        <v>249</v>
      </c>
      <c r="C37" s="246" t="s">
        <v>250</v>
      </c>
      <c r="D37" s="247"/>
      <c r="E37" s="153" t="s">
        <v>251</v>
      </c>
      <c r="F37" s="246" t="s">
        <v>219</v>
      </c>
      <c r="G37" s="248"/>
      <c r="H37" s="248"/>
      <c r="I37" s="247"/>
      <c r="J37" s="249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7"/>
      <c r="V37" s="257"/>
      <c r="W37" s="257"/>
      <c r="X37" s="257"/>
      <c r="Y37" s="257"/>
      <c r="Z37" s="257"/>
      <c r="AA37" t="s">
        <v>212</v>
      </c>
    </row>
    <row r="38" spans="1:26" ht="15">
      <c r="A38" s="103"/>
      <c r="B38" s="144">
        <f>$T$36</f>
        <v>0</v>
      </c>
      <c r="C38" s="240"/>
      <c r="D38" s="241"/>
      <c r="E38" s="170"/>
      <c r="F38" s="240"/>
      <c r="G38" s="242"/>
      <c r="H38" s="242"/>
      <c r="I38" s="241"/>
      <c r="J38" s="251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7"/>
      <c r="V38" s="257"/>
      <c r="W38" s="257"/>
      <c r="X38" s="257"/>
      <c r="Y38" s="257"/>
      <c r="Z38" s="257"/>
    </row>
    <row r="39" spans="1:26" ht="15">
      <c r="A39" s="103"/>
      <c r="B39" s="144">
        <f>$T$36</f>
        <v>0</v>
      </c>
      <c r="C39" s="240"/>
      <c r="D39" s="241"/>
      <c r="E39" s="170"/>
      <c r="F39" s="240"/>
      <c r="G39" s="242"/>
      <c r="H39" s="242"/>
      <c r="I39" s="241"/>
      <c r="J39" s="251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7"/>
      <c r="V39" s="257"/>
      <c r="W39" s="257"/>
      <c r="X39" s="257"/>
      <c r="Y39" s="257"/>
      <c r="Z39" s="257"/>
    </row>
    <row r="40" spans="1:26" ht="15">
      <c r="A40" s="103"/>
      <c r="B40" s="144">
        <f>$T$36</f>
        <v>0</v>
      </c>
      <c r="C40" s="240"/>
      <c r="D40" s="241"/>
      <c r="E40" s="170"/>
      <c r="F40" s="240"/>
      <c r="G40" s="242"/>
      <c r="H40" s="242"/>
      <c r="I40" s="241"/>
      <c r="J40" s="253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7"/>
      <c r="V40" s="257"/>
      <c r="W40" s="257"/>
      <c r="X40" s="257"/>
      <c r="Y40" s="257"/>
      <c r="Z40" s="257"/>
    </row>
    <row r="41" spans="1:26" ht="15">
      <c r="A41" s="103"/>
      <c r="B41" s="240"/>
      <c r="C41" s="242"/>
      <c r="D41" s="242"/>
      <c r="E41" s="241"/>
      <c r="F41" s="170"/>
      <c r="G41" s="240"/>
      <c r="H41" s="242"/>
      <c r="I41" s="242"/>
      <c r="J41" s="242"/>
      <c r="K41" s="241"/>
      <c r="L41" s="171"/>
      <c r="M41" s="171"/>
      <c r="N41" s="167"/>
      <c r="O41" s="167"/>
      <c r="P41" s="167"/>
      <c r="Q41" s="167"/>
      <c r="R41" s="244"/>
      <c r="S41" s="245"/>
      <c r="T41" s="167"/>
      <c r="U41" s="257"/>
      <c r="V41" s="257"/>
      <c r="W41" s="257"/>
      <c r="X41" s="257"/>
      <c r="Y41" s="257"/>
      <c r="Z41" s="257"/>
    </row>
    <row r="42" spans="1:26" ht="30" customHeight="1">
      <c r="A42" s="103"/>
      <c r="B42" s="153" t="s">
        <v>249</v>
      </c>
      <c r="C42" s="246" t="s">
        <v>250</v>
      </c>
      <c r="D42" s="247"/>
      <c r="E42" s="153" t="s">
        <v>251</v>
      </c>
      <c r="F42" s="246" t="s">
        <v>219</v>
      </c>
      <c r="G42" s="248"/>
      <c r="H42" s="248"/>
      <c r="I42" s="247"/>
      <c r="J42" s="249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7"/>
      <c r="V42" s="257"/>
      <c r="W42" s="257"/>
      <c r="X42" s="257"/>
      <c r="Y42" s="257"/>
      <c r="Z42" s="257"/>
    </row>
    <row r="43" spans="1:26" ht="15">
      <c r="A43" s="103"/>
      <c r="B43" s="144">
        <f>$T$41</f>
        <v>0</v>
      </c>
      <c r="C43" s="240"/>
      <c r="D43" s="241"/>
      <c r="E43" s="170"/>
      <c r="F43" s="240"/>
      <c r="G43" s="242"/>
      <c r="H43" s="242"/>
      <c r="I43" s="241"/>
      <c r="J43" s="251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7"/>
      <c r="V43" s="257"/>
      <c r="W43" s="257"/>
      <c r="X43" s="257"/>
      <c r="Y43" s="257"/>
      <c r="Z43" s="257"/>
    </row>
    <row r="44" spans="1:26" ht="15">
      <c r="A44" s="103"/>
      <c r="B44" s="144">
        <f>$T$41</f>
        <v>0</v>
      </c>
      <c r="C44" s="240"/>
      <c r="D44" s="241"/>
      <c r="E44" s="170"/>
      <c r="F44" s="240"/>
      <c r="G44" s="242"/>
      <c r="H44" s="242"/>
      <c r="I44" s="241"/>
      <c r="J44" s="251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7"/>
      <c r="V44" s="257"/>
      <c r="W44" s="257"/>
      <c r="X44" s="257"/>
      <c r="Y44" s="257"/>
      <c r="Z44" s="257"/>
    </row>
    <row r="45" spans="1:26" ht="15">
      <c r="A45" s="103"/>
      <c r="B45" s="144">
        <f>$T$41</f>
        <v>0</v>
      </c>
      <c r="C45" s="240"/>
      <c r="D45" s="241"/>
      <c r="E45" s="170"/>
      <c r="F45" s="240"/>
      <c r="G45" s="242"/>
      <c r="H45" s="242"/>
      <c r="I45" s="241"/>
      <c r="J45" s="253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7"/>
      <c r="V45" s="257"/>
      <c r="W45" s="257"/>
      <c r="X45" s="257"/>
      <c r="Y45" s="257"/>
      <c r="Z45" s="257"/>
    </row>
    <row r="46" spans="1:26" ht="15">
      <c r="A46" s="103"/>
      <c r="B46" s="240"/>
      <c r="C46" s="242"/>
      <c r="D46" s="242"/>
      <c r="E46" s="241"/>
      <c r="F46" s="170"/>
      <c r="G46" s="240"/>
      <c r="H46" s="242"/>
      <c r="I46" s="242"/>
      <c r="J46" s="242"/>
      <c r="K46" s="241"/>
      <c r="L46" s="171"/>
      <c r="M46" s="171"/>
      <c r="N46" s="167"/>
      <c r="O46" s="167"/>
      <c r="P46" s="167"/>
      <c r="Q46" s="167"/>
      <c r="R46" s="244"/>
      <c r="S46" s="245"/>
      <c r="T46" s="167"/>
      <c r="U46" s="257"/>
      <c r="V46" s="257"/>
      <c r="W46" s="257"/>
      <c r="X46" s="257"/>
      <c r="Y46" s="257"/>
      <c r="Z46" s="257"/>
    </row>
    <row r="47" spans="1:26" ht="30" customHeight="1">
      <c r="A47" s="103"/>
      <c r="B47" s="153" t="s">
        <v>249</v>
      </c>
      <c r="C47" s="246" t="s">
        <v>250</v>
      </c>
      <c r="D47" s="247"/>
      <c r="E47" s="153" t="s">
        <v>251</v>
      </c>
      <c r="F47" s="246" t="s">
        <v>219</v>
      </c>
      <c r="G47" s="248"/>
      <c r="H47" s="248"/>
      <c r="I47" s="247"/>
      <c r="J47" s="249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7"/>
      <c r="V47" s="257"/>
      <c r="W47" s="257"/>
      <c r="X47" s="257"/>
      <c r="Y47" s="257"/>
      <c r="Z47" s="257"/>
    </row>
    <row r="48" spans="1:26" ht="15" customHeight="1">
      <c r="A48" s="103"/>
      <c r="B48" s="144">
        <f>$T$46</f>
        <v>0</v>
      </c>
      <c r="C48" s="240"/>
      <c r="D48" s="241"/>
      <c r="E48" s="170"/>
      <c r="F48" s="240"/>
      <c r="G48" s="242"/>
      <c r="H48" s="242"/>
      <c r="I48" s="241"/>
      <c r="J48" s="251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7"/>
      <c r="V48" s="257"/>
      <c r="W48" s="257"/>
      <c r="X48" s="257"/>
      <c r="Y48" s="257"/>
      <c r="Z48" s="257"/>
    </row>
    <row r="49" spans="1:26" ht="15" customHeight="1">
      <c r="A49" s="103"/>
      <c r="B49" s="144">
        <f>$T$46</f>
        <v>0</v>
      </c>
      <c r="C49" s="240"/>
      <c r="D49" s="241"/>
      <c r="E49" s="170"/>
      <c r="F49" s="240"/>
      <c r="G49" s="242"/>
      <c r="H49" s="242"/>
      <c r="I49" s="241"/>
      <c r="J49" s="251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7"/>
      <c r="V49" s="257"/>
      <c r="W49" s="257"/>
      <c r="X49" s="257"/>
      <c r="Y49" s="257"/>
      <c r="Z49" s="257"/>
    </row>
    <row r="50" spans="1:26" ht="15" customHeight="1">
      <c r="A50" s="103"/>
      <c r="B50" s="144">
        <f>$T$46</f>
        <v>0</v>
      </c>
      <c r="C50" s="240"/>
      <c r="D50" s="241"/>
      <c r="E50" s="170"/>
      <c r="F50" s="240"/>
      <c r="G50" s="242"/>
      <c r="H50" s="242"/>
      <c r="I50" s="241"/>
      <c r="J50" s="253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7"/>
      <c r="V50" s="257"/>
      <c r="W50" s="257"/>
      <c r="X50" s="257"/>
      <c r="Y50" s="257"/>
      <c r="Z50" s="257"/>
    </row>
    <row r="51" spans="1:26" ht="15">
      <c r="A51" s="103"/>
      <c r="B51" s="240"/>
      <c r="C51" s="242"/>
      <c r="D51" s="242"/>
      <c r="E51" s="241"/>
      <c r="F51" s="170"/>
      <c r="G51" s="240"/>
      <c r="H51" s="242"/>
      <c r="I51" s="242"/>
      <c r="J51" s="242"/>
      <c r="K51" s="241"/>
      <c r="L51" s="171"/>
      <c r="M51" s="171"/>
      <c r="N51" s="167"/>
      <c r="O51" s="167"/>
      <c r="P51" s="167"/>
      <c r="Q51" s="167"/>
      <c r="R51" s="244"/>
      <c r="S51" s="245"/>
      <c r="T51" s="167"/>
      <c r="U51" s="257"/>
      <c r="V51" s="257"/>
      <c r="W51" s="257"/>
      <c r="X51" s="257"/>
      <c r="Y51" s="257"/>
      <c r="Z51" s="257"/>
    </row>
    <row r="52" spans="1:26" ht="30" customHeight="1">
      <c r="A52" s="103"/>
      <c r="B52" s="153" t="s">
        <v>249</v>
      </c>
      <c r="C52" s="246" t="s">
        <v>250</v>
      </c>
      <c r="D52" s="247"/>
      <c r="E52" s="153" t="s">
        <v>251</v>
      </c>
      <c r="F52" s="246" t="s">
        <v>219</v>
      </c>
      <c r="G52" s="248"/>
      <c r="H52" s="248"/>
      <c r="I52" s="247"/>
      <c r="J52" s="249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7"/>
      <c r="V52" s="257"/>
      <c r="W52" s="257"/>
      <c r="X52" s="257"/>
      <c r="Y52" s="257"/>
      <c r="Z52" s="257"/>
    </row>
    <row r="53" spans="1:26" ht="15" customHeight="1">
      <c r="A53" s="103"/>
      <c r="B53" s="144">
        <f>$T$51</f>
        <v>0</v>
      </c>
      <c r="C53" s="240"/>
      <c r="D53" s="241"/>
      <c r="E53" s="170"/>
      <c r="F53" s="240"/>
      <c r="G53" s="242"/>
      <c r="H53" s="242"/>
      <c r="I53" s="241"/>
      <c r="J53" s="251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7"/>
      <c r="V53" s="257"/>
      <c r="W53" s="257"/>
      <c r="X53" s="257"/>
      <c r="Y53" s="257"/>
      <c r="Z53" s="257"/>
    </row>
    <row r="54" spans="1:26" ht="15" customHeight="1">
      <c r="A54" s="103"/>
      <c r="B54" s="144">
        <f>$T$51</f>
        <v>0</v>
      </c>
      <c r="C54" s="240"/>
      <c r="D54" s="241"/>
      <c r="E54" s="170"/>
      <c r="F54" s="240"/>
      <c r="G54" s="242"/>
      <c r="H54" s="242"/>
      <c r="I54" s="241"/>
      <c r="J54" s="251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7"/>
      <c r="V54" s="257"/>
      <c r="W54" s="257"/>
      <c r="X54" s="257"/>
      <c r="Y54" s="257"/>
      <c r="Z54" s="257"/>
    </row>
    <row r="55" spans="1:26" ht="15" customHeight="1">
      <c r="A55" s="103"/>
      <c r="B55" s="144">
        <f>$T$51</f>
        <v>0</v>
      </c>
      <c r="C55" s="240"/>
      <c r="D55" s="241"/>
      <c r="E55" s="170"/>
      <c r="F55" s="240"/>
      <c r="G55" s="242"/>
      <c r="H55" s="242"/>
      <c r="I55" s="241"/>
      <c r="J55" s="253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7"/>
      <c r="V55" s="257"/>
      <c r="W55" s="257"/>
      <c r="X55" s="257"/>
      <c r="Y55" s="257"/>
      <c r="Z55" s="257"/>
    </row>
    <row r="56" spans="1:26" ht="15">
      <c r="A56" s="103"/>
      <c r="B56" s="240"/>
      <c r="C56" s="242"/>
      <c r="D56" s="242"/>
      <c r="E56" s="241"/>
      <c r="F56" s="170"/>
      <c r="G56" s="240"/>
      <c r="H56" s="242"/>
      <c r="I56" s="242"/>
      <c r="J56" s="242"/>
      <c r="K56" s="241"/>
      <c r="L56" s="171"/>
      <c r="M56" s="171"/>
      <c r="N56" s="167"/>
      <c r="O56" s="167"/>
      <c r="P56" s="167"/>
      <c r="Q56" s="167"/>
      <c r="R56" s="244"/>
      <c r="S56" s="245"/>
      <c r="T56" s="167"/>
      <c r="U56" s="257"/>
      <c r="V56" s="257"/>
      <c r="W56" s="257"/>
      <c r="X56" s="257"/>
      <c r="Y56" s="257"/>
      <c r="Z56" s="257"/>
    </row>
    <row r="57" spans="1:26" ht="30" customHeight="1">
      <c r="A57" s="103"/>
      <c r="B57" s="153" t="s">
        <v>249</v>
      </c>
      <c r="C57" s="246" t="s">
        <v>250</v>
      </c>
      <c r="D57" s="247"/>
      <c r="E57" s="153" t="s">
        <v>251</v>
      </c>
      <c r="F57" s="246" t="s">
        <v>219</v>
      </c>
      <c r="G57" s="248"/>
      <c r="H57" s="248"/>
      <c r="I57" s="247"/>
      <c r="J57" s="249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7"/>
      <c r="V57" s="257"/>
      <c r="W57" s="257"/>
      <c r="X57" s="257"/>
      <c r="Y57" s="257"/>
      <c r="Z57" s="257"/>
    </row>
    <row r="58" spans="1:26" ht="15" customHeight="1">
      <c r="A58" s="103"/>
      <c r="B58" s="144">
        <f>$T$56</f>
        <v>0</v>
      </c>
      <c r="C58" s="240"/>
      <c r="D58" s="241"/>
      <c r="E58" s="170"/>
      <c r="F58" s="240"/>
      <c r="G58" s="242"/>
      <c r="H58" s="242"/>
      <c r="I58" s="241"/>
      <c r="J58" s="251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7"/>
      <c r="V58" s="257"/>
      <c r="W58" s="257"/>
      <c r="X58" s="257"/>
      <c r="Y58" s="257"/>
      <c r="Z58" s="257"/>
    </row>
    <row r="59" spans="1:26" ht="15" customHeight="1">
      <c r="A59" s="103"/>
      <c r="B59" s="144">
        <f>$T$56</f>
        <v>0</v>
      </c>
      <c r="C59" s="240"/>
      <c r="D59" s="241"/>
      <c r="E59" s="170"/>
      <c r="F59" s="240"/>
      <c r="G59" s="242"/>
      <c r="H59" s="242"/>
      <c r="I59" s="241"/>
      <c r="J59" s="251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7"/>
      <c r="V59" s="257"/>
      <c r="W59" s="257"/>
      <c r="X59" s="257"/>
      <c r="Y59" s="257"/>
      <c r="Z59" s="257"/>
    </row>
    <row r="60" spans="1:26" ht="15" customHeight="1">
      <c r="A60" s="103"/>
      <c r="B60" s="144">
        <f>$T$56</f>
        <v>0</v>
      </c>
      <c r="C60" s="240"/>
      <c r="D60" s="241"/>
      <c r="E60" s="170"/>
      <c r="F60" s="240"/>
      <c r="G60" s="242"/>
      <c r="H60" s="242"/>
      <c r="I60" s="241"/>
      <c r="J60" s="253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7"/>
      <c r="V60" s="257"/>
      <c r="W60" s="257"/>
      <c r="X60" s="257"/>
      <c r="Y60" s="257"/>
      <c r="Z60" s="257"/>
    </row>
    <row r="61" spans="1:26" ht="15">
      <c r="A61" s="103"/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57"/>
      <c r="V61" s="257"/>
      <c r="W61" s="257"/>
      <c r="X61" s="257"/>
      <c r="Y61" s="257"/>
      <c r="Z61" s="257"/>
    </row>
    <row r="62" spans="1:26" ht="15">
      <c r="A62" s="103"/>
      <c r="B62" s="105" t="s">
        <v>273</v>
      </c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257"/>
      <c r="V62" s="257"/>
      <c r="W62" s="257"/>
      <c r="X62" s="257"/>
      <c r="Y62" s="257"/>
      <c r="Z62" s="257"/>
    </row>
    <row r="63" spans="1:26" ht="15" customHeight="1">
      <c r="A63" s="103"/>
      <c r="B63" s="203" t="s">
        <v>274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34"/>
      <c r="Z63" s="234"/>
    </row>
    <row r="64" spans="1:26" ht="15">
      <c r="A64" s="103"/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34"/>
      <c r="Z64" s="234"/>
    </row>
    <row r="65" spans="1:26" ht="15">
      <c r="A65" s="103"/>
      <c r="B65" s="235" t="s">
        <v>229</v>
      </c>
      <c r="C65" s="236"/>
      <c r="D65" s="236"/>
      <c r="E65" s="237"/>
      <c r="F65" s="152" t="s">
        <v>21</v>
      </c>
      <c r="G65" s="235" t="s">
        <v>253</v>
      </c>
      <c r="H65" s="236"/>
      <c r="I65" s="237"/>
      <c r="J65" s="238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</row>
    <row r="66" spans="1:26" ht="15">
      <c r="A66" s="103"/>
      <c r="B66" s="225"/>
      <c r="C66" s="226"/>
      <c r="D66" s="226"/>
      <c r="E66" s="227"/>
      <c r="F66" s="155"/>
      <c r="G66" s="216"/>
      <c r="H66" s="217"/>
      <c r="I66" s="218"/>
      <c r="J66" s="238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</row>
    <row r="67" spans="1:26" ht="15">
      <c r="A67" s="103"/>
      <c r="B67" s="228"/>
      <c r="C67" s="229"/>
      <c r="D67" s="229"/>
      <c r="E67" s="230"/>
      <c r="F67" s="155"/>
      <c r="G67" s="216"/>
      <c r="H67" s="217"/>
      <c r="I67" s="218"/>
      <c r="J67" s="238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</row>
    <row r="68" spans="1:26" ht="15">
      <c r="A68" s="103"/>
      <c r="B68" s="231"/>
      <c r="C68" s="232"/>
      <c r="D68" s="232"/>
      <c r="E68" s="233"/>
      <c r="F68" s="155"/>
      <c r="G68" s="216"/>
      <c r="H68" s="217"/>
      <c r="I68" s="218"/>
      <c r="J68" s="238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</row>
    <row r="69" spans="1:26" ht="15">
      <c r="A69" s="103"/>
      <c r="B69" s="225"/>
      <c r="C69" s="226"/>
      <c r="D69" s="226"/>
      <c r="E69" s="227"/>
      <c r="F69" s="155"/>
      <c r="G69" s="216"/>
      <c r="H69" s="217"/>
      <c r="I69" s="218"/>
      <c r="J69" s="238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</row>
    <row r="70" spans="1:26" ht="15">
      <c r="A70" s="103"/>
      <c r="B70" s="228"/>
      <c r="C70" s="229"/>
      <c r="D70" s="229"/>
      <c r="E70" s="230"/>
      <c r="F70" s="155"/>
      <c r="G70" s="216"/>
      <c r="H70" s="217"/>
      <c r="I70" s="218"/>
      <c r="J70" s="238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</row>
    <row r="71" spans="1:27" ht="15">
      <c r="A71" s="103"/>
      <c r="B71" s="231"/>
      <c r="C71" s="232"/>
      <c r="D71" s="232"/>
      <c r="E71" s="233"/>
      <c r="F71" s="155"/>
      <c r="G71" s="216"/>
      <c r="H71" s="217"/>
      <c r="I71" s="218"/>
      <c r="J71" s="238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t="str">
        <f>C14</f>
        <v>  #-   </v>
      </c>
    </row>
    <row r="72" spans="1:27" ht="15">
      <c r="A72" s="103"/>
      <c r="B72" s="225"/>
      <c r="C72" s="226"/>
      <c r="D72" s="226"/>
      <c r="E72" s="227"/>
      <c r="F72" s="155"/>
      <c r="G72" s="216"/>
      <c r="H72" s="217"/>
      <c r="I72" s="218"/>
      <c r="J72" s="238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t="str">
        <f>C15</f>
        <v>  #-   </v>
      </c>
    </row>
    <row r="73" spans="1:27" ht="15">
      <c r="A73" s="103"/>
      <c r="B73" s="228"/>
      <c r="C73" s="229"/>
      <c r="D73" s="229"/>
      <c r="E73" s="230"/>
      <c r="F73" s="155"/>
      <c r="G73" s="216"/>
      <c r="H73" s="217"/>
      <c r="I73" s="218"/>
      <c r="J73" s="238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t="str">
        <f>C16</f>
        <v>  #-   </v>
      </c>
    </row>
    <row r="74" spans="1:27" ht="15">
      <c r="A74" s="103"/>
      <c r="B74" s="231"/>
      <c r="C74" s="232"/>
      <c r="D74" s="232"/>
      <c r="E74" s="233"/>
      <c r="F74" s="155"/>
      <c r="G74" s="216"/>
      <c r="H74" s="217"/>
      <c r="I74" s="218"/>
      <c r="J74" s="238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t="str">
        <f>C17</f>
        <v>  #-   </v>
      </c>
    </row>
    <row r="75" spans="1:26" ht="15">
      <c r="A75" s="103"/>
      <c r="B75" s="225"/>
      <c r="C75" s="226"/>
      <c r="D75" s="226"/>
      <c r="E75" s="227"/>
      <c r="F75" s="155"/>
      <c r="G75" s="216"/>
      <c r="H75" s="217"/>
      <c r="I75" s="218"/>
      <c r="J75" s="238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</row>
    <row r="76" spans="1:26" ht="15">
      <c r="A76" s="103"/>
      <c r="B76" s="228"/>
      <c r="C76" s="229"/>
      <c r="D76" s="229"/>
      <c r="E76" s="230"/>
      <c r="F76" s="155"/>
      <c r="G76" s="216"/>
      <c r="H76" s="217"/>
      <c r="I76" s="218"/>
      <c r="J76" s="238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</row>
    <row r="77" spans="1:26" ht="15">
      <c r="A77" s="103"/>
      <c r="B77" s="231"/>
      <c r="C77" s="232"/>
      <c r="D77" s="232"/>
      <c r="E77" s="233"/>
      <c r="F77" s="155"/>
      <c r="G77" s="216"/>
      <c r="H77" s="217"/>
      <c r="I77" s="218"/>
      <c r="J77" s="238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</row>
    <row r="78" spans="1:28" ht="15">
      <c r="A78" s="103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</row>
    <row r="79" spans="1:28" ht="15">
      <c r="A79" s="103"/>
      <c r="B79" s="105" t="s">
        <v>254</v>
      </c>
      <c r="C79" s="105"/>
      <c r="D79" s="105"/>
      <c r="E79" s="106"/>
      <c r="F79" s="106"/>
      <c r="G79" s="106"/>
      <c r="H79" s="106"/>
      <c r="I79" s="106"/>
      <c r="J79" s="106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</row>
    <row r="80" spans="1:28" ht="15">
      <c r="A80" s="103"/>
      <c r="B80" s="192" t="s">
        <v>255</v>
      </c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</row>
    <row r="81" spans="1:28" ht="15">
      <c r="A81" s="10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</row>
    <row r="82" spans="1:28" ht="29.25" customHeight="1">
      <c r="A82" s="103"/>
      <c r="B82" s="222" t="s">
        <v>256</v>
      </c>
      <c r="C82" s="222"/>
      <c r="D82" s="222"/>
      <c r="E82" s="222"/>
      <c r="F82" s="148" t="s">
        <v>257</v>
      </c>
      <c r="G82" s="223" t="s">
        <v>258</v>
      </c>
      <c r="H82" s="223"/>
      <c r="I82" s="223" t="s">
        <v>259</v>
      </c>
      <c r="J82" s="223"/>
      <c r="K82" s="151" t="s">
        <v>260</v>
      </c>
      <c r="L82" s="223" t="s">
        <v>261</v>
      </c>
      <c r="M82" s="223"/>
      <c r="N82" s="222" t="s">
        <v>262</v>
      </c>
      <c r="O82" s="222"/>
      <c r="P82" s="222"/>
      <c r="Q82" s="154" t="s">
        <v>263</v>
      </c>
      <c r="R82" s="154" t="s">
        <v>264</v>
      </c>
      <c r="S82" s="148" t="s">
        <v>265</v>
      </c>
      <c r="T82" s="154" t="s">
        <v>219</v>
      </c>
      <c r="U82" s="224"/>
      <c r="V82" s="224"/>
      <c r="W82" s="224"/>
      <c r="X82" s="224"/>
      <c r="Y82" s="224"/>
      <c r="Z82" s="224"/>
      <c r="AA82" s="224"/>
      <c r="AB82" s="224"/>
    </row>
    <row r="83" spans="1:28" ht="15">
      <c r="A83" s="103"/>
      <c r="B83" s="209"/>
      <c r="C83" s="210"/>
      <c r="D83" s="210"/>
      <c r="E83" s="211"/>
      <c r="F83" s="172"/>
      <c r="G83" s="212"/>
      <c r="H83" s="213"/>
      <c r="I83" s="184"/>
      <c r="J83" s="186"/>
      <c r="K83" s="159"/>
      <c r="L83" s="214" t="s">
        <v>203</v>
      </c>
      <c r="M83" s="215"/>
      <c r="N83" s="221"/>
      <c r="O83" s="185"/>
      <c r="P83" s="186"/>
      <c r="Q83" s="172"/>
      <c r="R83" s="172"/>
      <c r="S83" s="172"/>
      <c r="T83" s="172"/>
      <c r="U83" s="150"/>
      <c r="V83" s="204"/>
      <c r="W83" s="204"/>
      <c r="X83" s="219"/>
      <c r="Y83" s="219"/>
      <c r="Z83" s="219"/>
      <c r="AA83" s="219"/>
      <c r="AB83" s="219"/>
    </row>
    <row r="84" spans="1:28" ht="15">
      <c r="A84" s="103"/>
      <c r="B84" s="216"/>
      <c r="C84" s="217"/>
      <c r="D84" s="217"/>
      <c r="E84" s="218"/>
      <c r="F84" s="155"/>
      <c r="G84" s="216"/>
      <c r="H84" s="218"/>
      <c r="I84" s="216"/>
      <c r="J84" s="218"/>
      <c r="K84" s="155"/>
      <c r="L84" s="214" t="s">
        <v>203</v>
      </c>
      <c r="M84" s="215"/>
      <c r="N84" s="216"/>
      <c r="O84" s="217"/>
      <c r="P84" s="218"/>
      <c r="Q84" s="155"/>
      <c r="R84" s="155"/>
      <c r="S84" s="155"/>
      <c r="T84" s="155"/>
      <c r="U84" s="220"/>
      <c r="V84" s="206"/>
      <c r="W84" s="206"/>
      <c r="X84" s="219"/>
      <c r="Y84" s="219"/>
      <c r="Z84" s="219"/>
      <c r="AA84" s="219"/>
      <c r="AB84" s="219"/>
    </row>
    <row r="85" spans="1:28" ht="15">
      <c r="A85" s="103"/>
      <c r="B85" s="216"/>
      <c r="C85" s="217"/>
      <c r="D85" s="217"/>
      <c r="E85" s="218"/>
      <c r="F85" s="155"/>
      <c r="G85" s="216"/>
      <c r="H85" s="218"/>
      <c r="I85" s="216"/>
      <c r="J85" s="218"/>
      <c r="K85" s="155"/>
      <c r="L85" s="214" t="s">
        <v>203</v>
      </c>
      <c r="M85" s="215"/>
      <c r="N85" s="216"/>
      <c r="O85" s="217"/>
      <c r="P85" s="218"/>
      <c r="Q85" s="155"/>
      <c r="R85" s="155"/>
      <c r="S85" s="155"/>
      <c r="T85" s="155"/>
      <c r="U85" s="220"/>
      <c r="V85" s="206"/>
      <c r="W85" s="206"/>
      <c r="X85" s="219"/>
      <c r="Y85" s="219"/>
      <c r="Z85" s="219"/>
      <c r="AA85" s="219"/>
      <c r="AB85" s="219"/>
    </row>
    <row r="86" spans="1:28" ht="15">
      <c r="A86" s="103"/>
      <c r="B86" s="209"/>
      <c r="C86" s="210"/>
      <c r="D86" s="210"/>
      <c r="E86" s="211"/>
      <c r="F86" s="172"/>
      <c r="G86" s="212"/>
      <c r="H86" s="213"/>
      <c r="I86" s="184"/>
      <c r="J86" s="186"/>
      <c r="K86" s="159"/>
      <c r="L86" s="214" t="s">
        <v>203</v>
      </c>
      <c r="M86" s="215"/>
      <c r="N86" s="184"/>
      <c r="O86" s="185"/>
      <c r="P86" s="186"/>
      <c r="Q86" s="172"/>
      <c r="R86" s="172"/>
      <c r="S86" s="172"/>
      <c r="T86" s="172"/>
      <c r="U86" s="220"/>
      <c r="V86" s="206"/>
      <c r="W86" s="206"/>
      <c r="X86" s="219"/>
      <c r="Y86" s="219"/>
      <c r="Z86" s="219"/>
      <c r="AA86" s="219"/>
      <c r="AB86" s="219"/>
    </row>
    <row r="87" spans="1:28" ht="15">
      <c r="A87" s="103"/>
      <c r="B87" s="216"/>
      <c r="C87" s="217"/>
      <c r="D87" s="217"/>
      <c r="E87" s="218"/>
      <c r="F87" s="155"/>
      <c r="G87" s="216"/>
      <c r="H87" s="218"/>
      <c r="I87" s="216"/>
      <c r="J87" s="218"/>
      <c r="K87" s="155"/>
      <c r="L87" s="214" t="s">
        <v>203</v>
      </c>
      <c r="M87" s="215"/>
      <c r="N87" s="216"/>
      <c r="O87" s="217"/>
      <c r="P87" s="218"/>
      <c r="Q87" s="155"/>
      <c r="R87" s="155"/>
      <c r="S87" s="155"/>
      <c r="T87" s="155"/>
      <c r="U87" s="220"/>
      <c r="V87" s="206"/>
      <c r="W87" s="206"/>
      <c r="X87" s="219"/>
      <c r="Y87" s="219"/>
      <c r="Z87" s="219"/>
      <c r="AA87" s="219"/>
      <c r="AB87" s="219"/>
    </row>
    <row r="88" spans="1:28" ht="15">
      <c r="A88" s="103"/>
      <c r="B88" s="216"/>
      <c r="C88" s="217"/>
      <c r="D88" s="217"/>
      <c r="E88" s="218"/>
      <c r="F88" s="155"/>
      <c r="G88" s="216"/>
      <c r="H88" s="218"/>
      <c r="I88" s="216"/>
      <c r="J88" s="218"/>
      <c r="K88" s="155"/>
      <c r="L88" s="214" t="s">
        <v>203</v>
      </c>
      <c r="M88" s="215"/>
      <c r="N88" s="216"/>
      <c r="O88" s="217"/>
      <c r="P88" s="218"/>
      <c r="Q88" s="155"/>
      <c r="R88" s="155"/>
      <c r="S88" s="155"/>
      <c r="T88" s="155"/>
      <c r="U88" s="220"/>
      <c r="V88" s="206"/>
      <c r="W88" s="206"/>
      <c r="X88" s="219"/>
      <c r="Y88" s="219"/>
      <c r="Z88" s="219"/>
      <c r="AA88" s="219"/>
      <c r="AB88" s="219"/>
    </row>
    <row r="89" spans="1:28" ht="15">
      <c r="A89" s="103"/>
      <c r="B89" s="209"/>
      <c r="C89" s="210"/>
      <c r="D89" s="210"/>
      <c r="E89" s="211"/>
      <c r="F89" s="172"/>
      <c r="G89" s="212"/>
      <c r="H89" s="213"/>
      <c r="I89" s="184"/>
      <c r="J89" s="186"/>
      <c r="K89" s="159"/>
      <c r="L89" s="214" t="s">
        <v>203</v>
      </c>
      <c r="M89" s="215"/>
      <c r="N89" s="184"/>
      <c r="O89" s="185"/>
      <c r="P89" s="186"/>
      <c r="Q89" s="172"/>
      <c r="R89" s="172"/>
      <c r="S89" s="172"/>
      <c r="T89" s="172"/>
      <c r="U89" s="220"/>
      <c r="V89" s="206"/>
      <c r="W89" s="206"/>
      <c r="X89" s="219"/>
      <c r="Y89" s="219"/>
      <c r="Z89" s="219"/>
      <c r="AA89" s="219"/>
      <c r="AB89" s="219"/>
    </row>
    <row r="90" spans="1:28" ht="15">
      <c r="A90" s="103"/>
      <c r="B90" s="216"/>
      <c r="C90" s="217"/>
      <c r="D90" s="217"/>
      <c r="E90" s="218"/>
      <c r="F90" s="155"/>
      <c r="G90" s="216"/>
      <c r="H90" s="218"/>
      <c r="I90" s="216"/>
      <c r="J90" s="218"/>
      <c r="K90" s="155"/>
      <c r="L90" s="214" t="s">
        <v>203</v>
      </c>
      <c r="M90" s="215"/>
      <c r="N90" s="216"/>
      <c r="O90" s="217"/>
      <c r="P90" s="218"/>
      <c r="Q90" s="155"/>
      <c r="R90" s="155"/>
      <c r="S90" s="155"/>
      <c r="T90" s="155"/>
      <c r="U90" s="220"/>
      <c r="V90" s="206"/>
      <c r="W90" s="206"/>
      <c r="X90" s="219"/>
      <c r="Y90" s="219"/>
      <c r="Z90" s="219"/>
      <c r="AA90" s="219"/>
      <c r="AB90" s="219"/>
    </row>
    <row r="91" spans="1:28" ht="15">
      <c r="A91" s="103"/>
      <c r="B91" s="206"/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19"/>
      <c r="Y91" s="219"/>
      <c r="Z91" s="219"/>
      <c r="AA91" s="219"/>
      <c r="AB91" s="219"/>
    </row>
    <row r="92" spans="1:26" ht="15">
      <c r="A92" s="103"/>
      <c r="B92" s="105" t="s">
        <v>219</v>
      </c>
      <c r="C92" s="105"/>
      <c r="D92" s="105"/>
      <c r="E92" s="112"/>
      <c r="F92" s="145"/>
      <c r="G92" s="106"/>
      <c r="H92" s="106"/>
      <c r="I92" s="106"/>
      <c r="J92" s="106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5">
      <c r="A93" s="103"/>
      <c r="B93" s="1" t="s">
        <v>266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03"/>
      <c r="B94" s="189" t="s">
        <v>267</v>
      </c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  <c r="Q94" s="189"/>
      <c r="R94" s="189"/>
      <c r="S94" s="189"/>
      <c r="T94" s="189"/>
      <c r="U94" s="189"/>
      <c r="V94" s="189"/>
      <c r="W94" s="189"/>
      <c r="X94" s="189"/>
      <c r="Y94" s="189"/>
      <c r="Z94" s="189"/>
    </row>
    <row r="95" spans="1:26" ht="15">
      <c r="A95" s="103"/>
      <c r="B95" s="1" t="s">
        <v>268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03"/>
      <c r="B96" s="1" t="s">
        <v>269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0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0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0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0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 password="CDAC" sheet="1"/>
  <mergeCells count="206">
    <mergeCell ref="A1:D3"/>
    <mergeCell ref="G1:Z4"/>
    <mergeCell ref="E4:F4"/>
    <mergeCell ref="Y6:Z19"/>
    <mergeCell ref="B7:X9"/>
    <mergeCell ref="B10:X10"/>
    <mergeCell ref="B11:V11"/>
    <mergeCell ref="W11:X19"/>
    <mergeCell ref="B12:B13"/>
    <mergeCell ref="C12:E13"/>
    <mergeCell ref="F12:H13"/>
    <mergeCell ref="I12:I13"/>
    <mergeCell ref="J12:K13"/>
    <mergeCell ref="L12:L13"/>
    <mergeCell ref="M12:N13"/>
    <mergeCell ref="O12:O13"/>
    <mergeCell ref="P12:P13"/>
    <mergeCell ref="Q12:Q13"/>
    <mergeCell ref="R12:R13"/>
    <mergeCell ref="S12:V19"/>
    <mergeCell ref="C14:E14"/>
    <mergeCell ref="F14:H14"/>
    <mergeCell ref="J14:K14"/>
    <mergeCell ref="M14:N14"/>
    <mergeCell ref="C15:E15"/>
    <mergeCell ref="F15:H15"/>
    <mergeCell ref="J15:K15"/>
    <mergeCell ref="M15:N15"/>
    <mergeCell ref="C16:E16"/>
    <mergeCell ref="F16:H16"/>
    <mergeCell ref="J16:K16"/>
    <mergeCell ref="M16:N16"/>
    <mergeCell ref="C17:E17"/>
    <mergeCell ref="F17:H17"/>
    <mergeCell ref="J17:K17"/>
    <mergeCell ref="M17:N17"/>
    <mergeCell ref="B21:X21"/>
    <mergeCell ref="F23:S23"/>
    <mergeCell ref="B24:E25"/>
    <mergeCell ref="F24:F25"/>
    <mergeCell ref="G24:K25"/>
    <mergeCell ref="L24:S24"/>
    <mergeCell ref="T24:T25"/>
    <mergeCell ref="U24:Z25"/>
    <mergeCell ref="R25:S25"/>
    <mergeCell ref="B26:E26"/>
    <mergeCell ref="G26:K26"/>
    <mergeCell ref="R26:S26"/>
    <mergeCell ref="U26:Z62"/>
    <mergeCell ref="C27:D27"/>
    <mergeCell ref="F27:I27"/>
    <mergeCell ref="J27:T30"/>
    <mergeCell ref="C28:D28"/>
    <mergeCell ref="F28:I28"/>
    <mergeCell ref="C29:D29"/>
    <mergeCell ref="F29:I29"/>
    <mergeCell ref="C30:D30"/>
    <mergeCell ref="F30:I30"/>
    <mergeCell ref="B31:E31"/>
    <mergeCell ref="G31:K31"/>
    <mergeCell ref="R31:S31"/>
    <mergeCell ref="C32:D32"/>
    <mergeCell ref="F32:I32"/>
    <mergeCell ref="J32:T35"/>
    <mergeCell ref="C33:D33"/>
    <mergeCell ref="F33:I33"/>
    <mergeCell ref="C34:D34"/>
    <mergeCell ref="F34:I34"/>
    <mergeCell ref="C35:D35"/>
    <mergeCell ref="F35:I35"/>
    <mergeCell ref="B36:E36"/>
    <mergeCell ref="G36:K36"/>
    <mergeCell ref="R36:S36"/>
    <mergeCell ref="C37:D37"/>
    <mergeCell ref="F37:I37"/>
    <mergeCell ref="J37:T40"/>
    <mergeCell ref="C38:D38"/>
    <mergeCell ref="F38:I38"/>
    <mergeCell ref="C39:D39"/>
    <mergeCell ref="F39:I39"/>
    <mergeCell ref="C40:D40"/>
    <mergeCell ref="F40:I40"/>
    <mergeCell ref="B41:E41"/>
    <mergeCell ref="G41:K41"/>
    <mergeCell ref="R41:S41"/>
    <mergeCell ref="C42:D42"/>
    <mergeCell ref="F42:I42"/>
    <mergeCell ref="J42:T45"/>
    <mergeCell ref="C43:D43"/>
    <mergeCell ref="F43:I43"/>
    <mergeCell ref="C44:D44"/>
    <mergeCell ref="F44:I44"/>
    <mergeCell ref="C45:D45"/>
    <mergeCell ref="F45:I45"/>
    <mergeCell ref="B46:E46"/>
    <mergeCell ref="G46:K46"/>
    <mergeCell ref="R46:S46"/>
    <mergeCell ref="C47:D47"/>
    <mergeCell ref="F47:I47"/>
    <mergeCell ref="J47:T50"/>
    <mergeCell ref="C48:D48"/>
    <mergeCell ref="F48:I48"/>
    <mergeCell ref="C49:D49"/>
    <mergeCell ref="F49:I49"/>
    <mergeCell ref="C50:D50"/>
    <mergeCell ref="F50:I50"/>
    <mergeCell ref="B51:E51"/>
    <mergeCell ref="G51:K51"/>
    <mergeCell ref="R51:S51"/>
    <mergeCell ref="C52:D52"/>
    <mergeCell ref="F52:I52"/>
    <mergeCell ref="J52:T55"/>
    <mergeCell ref="C53:D53"/>
    <mergeCell ref="F53:I53"/>
    <mergeCell ref="C54:D54"/>
    <mergeCell ref="F54:I54"/>
    <mergeCell ref="C55:D55"/>
    <mergeCell ref="F55:I55"/>
    <mergeCell ref="B56:E56"/>
    <mergeCell ref="G56:K56"/>
    <mergeCell ref="R56:S56"/>
    <mergeCell ref="C57:D57"/>
    <mergeCell ref="F57:I57"/>
    <mergeCell ref="J57:T60"/>
    <mergeCell ref="C58:D58"/>
    <mergeCell ref="F58:I58"/>
    <mergeCell ref="C59:D59"/>
    <mergeCell ref="F59:I59"/>
    <mergeCell ref="C60:D60"/>
    <mergeCell ref="F60:I60"/>
    <mergeCell ref="B61:T61"/>
    <mergeCell ref="B63:X63"/>
    <mergeCell ref="Y63:Z64"/>
    <mergeCell ref="B64:X64"/>
    <mergeCell ref="B65:E65"/>
    <mergeCell ref="G65:I65"/>
    <mergeCell ref="J65:Z77"/>
    <mergeCell ref="B66:E68"/>
    <mergeCell ref="G66:I66"/>
    <mergeCell ref="G67:I67"/>
    <mergeCell ref="G68:I68"/>
    <mergeCell ref="B69:E71"/>
    <mergeCell ref="G69:I69"/>
    <mergeCell ref="G70:I70"/>
    <mergeCell ref="G71:I71"/>
    <mergeCell ref="B72:E74"/>
    <mergeCell ref="G72:I72"/>
    <mergeCell ref="G73:I73"/>
    <mergeCell ref="G74:I74"/>
    <mergeCell ref="B75:E77"/>
    <mergeCell ref="G75:I75"/>
    <mergeCell ref="G76:I76"/>
    <mergeCell ref="G77:I77"/>
    <mergeCell ref="B78:AB78"/>
    <mergeCell ref="B80:AB81"/>
    <mergeCell ref="B82:E82"/>
    <mergeCell ref="G82:H82"/>
    <mergeCell ref="I82:J82"/>
    <mergeCell ref="L82:M82"/>
    <mergeCell ref="N82:P82"/>
    <mergeCell ref="U82:AB82"/>
    <mergeCell ref="B83:E83"/>
    <mergeCell ref="G83:H83"/>
    <mergeCell ref="I83:J83"/>
    <mergeCell ref="L83:M83"/>
    <mergeCell ref="N83:P83"/>
    <mergeCell ref="V83:W83"/>
    <mergeCell ref="X83:AB91"/>
    <mergeCell ref="B84:E84"/>
    <mergeCell ref="G84:H84"/>
    <mergeCell ref="I84:J84"/>
    <mergeCell ref="L84:M84"/>
    <mergeCell ref="N84:P84"/>
    <mergeCell ref="U84:W90"/>
    <mergeCell ref="B85:E85"/>
    <mergeCell ref="G85:H85"/>
    <mergeCell ref="I85:J85"/>
    <mergeCell ref="L88:M88"/>
    <mergeCell ref="N88:P88"/>
    <mergeCell ref="L85:M85"/>
    <mergeCell ref="N85:P85"/>
    <mergeCell ref="B86:E86"/>
    <mergeCell ref="G86:H86"/>
    <mergeCell ref="I86:J86"/>
    <mergeCell ref="L86:M86"/>
    <mergeCell ref="N86:P86"/>
    <mergeCell ref="L90:M90"/>
    <mergeCell ref="N90:P90"/>
    <mergeCell ref="B87:E87"/>
    <mergeCell ref="G87:H87"/>
    <mergeCell ref="I87:J87"/>
    <mergeCell ref="L87:M87"/>
    <mergeCell ref="N87:P87"/>
    <mergeCell ref="B88:E88"/>
    <mergeCell ref="G88:H88"/>
    <mergeCell ref="I88:J88"/>
    <mergeCell ref="B91:W91"/>
    <mergeCell ref="B94:Z94"/>
    <mergeCell ref="B89:E89"/>
    <mergeCell ref="G89:H89"/>
    <mergeCell ref="I89:J89"/>
    <mergeCell ref="L89:M89"/>
    <mergeCell ref="N89:P89"/>
    <mergeCell ref="B90:E90"/>
    <mergeCell ref="G90:H90"/>
    <mergeCell ref="I90:J90"/>
  </mergeCells>
  <conditionalFormatting sqref="B20:Z77">
    <cfRule type="expression" priority="1" dxfId="0" stopIfTrue="1">
      <formula>AND($P$14&lt;&gt;"Yes",$P$15&lt;&gt;"Yes",$P$16&lt;&gt;"Yes",$P$17&lt;&gt;"Yes")</formula>
    </cfRule>
  </conditionalFormatting>
  <dataValidations count="6">
    <dataValidation type="list" allowBlank="1" showInputMessage="1" showErrorMessage="1" sqref="Q83:Q90">
      <formula1>$AA$8:$AA$9</formula1>
    </dataValidation>
    <dataValidation type="list" allowBlank="1" showInputMessage="1" showErrorMessage="1" sqref="F83:F90">
      <formula1>$AA$31:$AA$37</formula1>
    </dataValidation>
    <dataValidation type="list" allowBlank="1" showInputMessage="1" showErrorMessage="1" sqref="C28:D30 C33:D35 C38:D40 C43:D45 C48:D50 C58:D60 C53:D55 F66:F77">
      <formula1>$AA$20:$AA$28</formula1>
    </dataValidation>
    <dataValidation type="list" allowBlank="1" showInputMessage="1" showErrorMessage="1" sqref="B66:E77 B56:E56 B26:E27 B31:E32 B36:E37 B41:E42 B46:E47 B51:E52">
      <formula1>$AA$14:$AA$17</formula1>
    </dataValidation>
    <dataValidation type="list" allowBlank="1" showInputMessage="1" showErrorMessage="1" sqref="R14:R17 P14:P17 S83:S90">
      <formula1>$AA$11:$AA$12</formula1>
    </dataValidation>
    <dataValidation type="list" allowBlank="1" showInputMessage="1" showErrorMessage="1" sqref="B83:E90">
      <formula1>$AA$71:$AA$74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X223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2.140625" style="26" bestFit="1" customWidth="1"/>
    <col min="2" max="2" width="32.00390625" style="26" customWidth="1"/>
    <col min="3" max="3" width="27.140625" style="26" customWidth="1"/>
    <col min="4" max="4" width="30.7109375" style="26" customWidth="1"/>
    <col min="5" max="5" width="34.8515625" style="26" customWidth="1"/>
    <col min="6" max="6" width="26.00390625" style="26" customWidth="1"/>
    <col min="7" max="7" width="19.57421875" style="26" customWidth="1"/>
    <col min="8" max="8" width="18.8515625" style="26" customWidth="1"/>
    <col min="9" max="9" width="17.28125" style="26" customWidth="1"/>
    <col min="10" max="10" width="22.7109375" style="26" customWidth="1"/>
    <col min="11" max="11" width="28.00390625" style="26" customWidth="1"/>
    <col min="12" max="12" width="27.8515625" style="26" customWidth="1"/>
    <col min="13" max="13" width="31.00390625" style="26" customWidth="1"/>
    <col min="14" max="14" width="23.421875" style="26" customWidth="1"/>
    <col min="15" max="15" width="36.57421875" style="26" hidden="1" customWidth="1"/>
    <col min="16" max="16" width="21.421875" style="26" hidden="1" customWidth="1"/>
    <col min="17" max="17" width="9.140625" style="26" customWidth="1"/>
    <col min="18" max="18" width="9.140625" style="26" hidden="1" customWidth="1"/>
    <col min="19" max="28" width="9.140625" style="26" customWidth="1"/>
    <col min="29" max="49" width="9.140625" style="20" customWidth="1"/>
    <col min="50" max="16384" width="9.140625" style="26" customWidth="1"/>
  </cols>
  <sheetData>
    <row r="1" spans="1:28" ht="15.75" thickBot="1">
      <c r="A1" s="20"/>
      <c r="B1" s="20"/>
      <c r="C1" s="20"/>
      <c r="D1" s="20"/>
      <c r="E1" s="23" t="s">
        <v>10</v>
      </c>
      <c r="F1" s="24" t="s">
        <v>5</v>
      </c>
      <c r="G1" s="20"/>
      <c r="H1" s="20"/>
      <c r="I1" s="20"/>
      <c r="J1" s="20"/>
      <c r="K1" s="20"/>
      <c r="L1" s="20"/>
      <c r="M1" s="20"/>
      <c r="N1" s="20"/>
      <c r="O1" s="25" t="s">
        <v>21</v>
      </c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49" ht="15.75" thickBot="1">
      <c r="A2" s="20"/>
      <c r="B2" s="20"/>
      <c r="C2" s="20"/>
      <c r="D2" s="20"/>
      <c r="E2" s="20"/>
      <c r="F2" s="27" t="s">
        <v>9</v>
      </c>
      <c r="G2" s="20"/>
      <c r="H2" s="20"/>
      <c r="I2" s="20"/>
      <c r="J2" s="20"/>
      <c r="K2" s="20"/>
      <c r="L2" s="20"/>
      <c r="M2" s="20"/>
      <c r="N2" s="20"/>
      <c r="O2" s="28" t="s">
        <v>15</v>
      </c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W2" s="26"/>
    </row>
    <row r="3" spans="1:49" ht="15.75" thickBot="1">
      <c r="A3" s="20"/>
      <c r="B3" s="20"/>
      <c r="C3" s="20"/>
      <c r="D3" s="20"/>
      <c r="E3" s="20"/>
      <c r="F3" s="29" t="s">
        <v>101</v>
      </c>
      <c r="G3" s="20"/>
      <c r="H3" s="20"/>
      <c r="I3" s="20"/>
      <c r="J3" s="20"/>
      <c r="K3" s="20"/>
      <c r="L3" s="20"/>
      <c r="M3" s="20"/>
      <c r="N3" s="20"/>
      <c r="O3" s="30" t="s">
        <v>16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W3" s="26"/>
    </row>
    <row r="4" spans="1:49" ht="15.7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30" t="s">
        <v>17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W4" s="26"/>
    </row>
    <row r="5" spans="1:49" ht="16.5" thickBot="1">
      <c r="A5" s="31"/>
      <c r="B5" s="32" t="s">
        <v>102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8" t="s">
        <v>20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W5" s="26"/>
    </row>
    <row r="6" spans="1:15" s="20" customFormat="1" ht="15" customHeight="1" thickBot="1">
      <c r="A6" s="33"/>
      <c r="B6" s="350" t="s">
        <v>97</v>
      </c>
      <c r="C6" s="350"/>
      <c r="D6" s="350"/>
      <c r="O6" s="28" t="s">
        <v>19</v>
      </c>
    </row>
    <row r="7" spans="1:15" s="20" customFormat="1" ht="15" customHeight="1" thickBot="1">
      <c r="A7" s="33"/>
      <c r="B7" s="34"/>
      <c r="C7" s="34"/>
      <c r="D7" s="34"/>
      <c r="O7" s="30" t="s">
        <v>18</v>
      </c>
    </row>
    <row r="8" spans="2:48" s="35" customFormat="1" ht="15.75" thickBot="1">
      <c r="B8" s="8" t="s">
        <v>103</v>
      </c>
      <c r="C8" s="36"/>
      <c r="D8" s="26"/>
      <c r="E8" s="20"/>
      <c r="F8" s="20"/>
      <c r="G8" s="20"/>
      <c r="H8" s="20"/>
      <c r="I8" s="20"/>
      <c r="J8" s="20"/>
      <c r="K8" s="20"/>
      <c r="L8" s="20"/>
      <c r="M8" s="20"/>
      <c r="N8" s="20"/>
      <c r="O8" s="30" t="s">
        <v>305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="20" customFormat="1" ht="15.75" thickBot="1">
      <c r="O9" s="30" t="s">
        <v>34</v>
      </c>
    </row>
    <row r="10" s="20" customFormat="1" ht="15"/>
    <row r="11" spans="2:49" s="35" customFormat="1" ht="15">
      <c r="B11" s="32" t="s">
        <v>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="20" customFormat="1" ht="15">
      <c r="B12" s="18" t="s">
        <v>104</v>
      </c>
    </row>
    <row r="13" s="20" customFormat="1" ht="15">
      <c r="B13" s="37"/>
    </row>
    <row r="14" spans="2:49" s="35" customFormat="1" ht="17.25">
      <c r="B14" s="3" t="s">
        <v>79</v>
      </c>
      <c r="C14" s="3" t="s">
        <v>105</v>
      </c>
      <c r="D14" s="38" t="s">
        <v>2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 t="s">
        <v>23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2:49" s="35" customFormat="1" ht="15">
      <c r="B15" s="39"/>
      <c r="C15" s="40"/>
      <c r="D15" s="7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 t="s">
        <v>24</v>
      </c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s="35" customFormat="1" ht="15">
      <c r="A16" s="20"/>
      <c r="B16" s="39"/>
      <c r="C16" s="40"/>
      <c r="D16" s="7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 t="s">
        <v>276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s="35" customFormat="1" ht="15">
      <c r="A17" s="20"/>
      <c r="B17" s="39"/>
      <c r="C17" s="40"/>
      <c r="D17" s="7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 t="s">
        <v>34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s="35" customFormat="1" ht="15">
      <c r="A18" s="20"/>
      <c r="B18" s="39"/>
      <c r="C18" s="40"/>
      <c r="D18" s="7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s="35" customFormat="1" ht="15">
      <c r="A19" s="20"/>
      <c r="B19" s="39"/>
      <c r="C19" s="40"/>
      <c r="D19" s="7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 t="s">
        <v>302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s="35" customFormat="1" ht="15">
      <c r="A20" s="20"/>
      <c r="B20" s="39"/>
      <c r="C20" s="40"/>
      <c r="D20" s="7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 t="s">
        <v>282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s="35" customFormat="1" ht="15">
      <c r="A21" s="20"/>
      <c r="B21" s="39"/>
      <c r="C21" s="40"/>
      <c r="D21" s="7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 t="s">
        <v>58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s="35" customFormat="1" ht="15">
      <c r="A22" s="20"/>
      <c r="B22" s="39"/>
      <c r="C22" s="40"/>
      <c r="D22" s="7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 t="s">
        <v>59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s="35" customFormat="1" ht="32.25">
      <c r="A23" s="20"/>
      <c r="B23" s="41" t="s">
        <v>106</v>
      </c>
      <c r="C23" s="42">
        <f>SUM(C15:C22)</f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 t="s">
        <v>60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</row>
    <row r="24" spans="1:49" s="35" customFormat="1" ht="15">
      <c r="A24" s="20"/>
      <c r="B24" s="16"/>
      <c r="C24" s="4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 t="s">
        <v>311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</row>
    <row r="25" spans="1:49" s="35" customFormat="1" ht="15">
      <c r="A25" s="20"/>
      <c r="B25" s="10"/>
      <c r="C25" s="4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 t="s">
        <v>61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s="35" customFormat="1" ht="15">
      <c r="A26" s="20"/>
      <c r="B26" s="351" t="s">
        <v>98</v>
      </c>
      <c r="C26" s="351"/>
      <c r="D26" s="35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 t="s">
        <v>283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</row>
    <row r="27" spans="1:49" s="35" customFormat="1" ht="15">
      <c r="A27" s="20"/>
      <c r="B27" s="44"/>
      <c r="C27" s="44"/>
      <c r="D27" s="44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 t="s">
        <v>312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</row>
    <row r="28" spans="1:49" s="35" customFormat="1" ht="32.25">
      <c r="A28" s="20"/>
      <c r="B28" s="2" t="s">
        <v>22</v>
      </c>
      <c r="C28" s="38" t="s">
        <v>107</v>
      </c>
      <c r="D28" s="38" t="s">
        <v>2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 t="s">
        <v>313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</row>
    <row r="29" spans="1:49" s="35" customFormat="1" ht="15">
      <c r="A29" s="20"/>
      <c r="B29" s="12"/>
      <c r="C29" s="45"/>
      <c r="D29" s="7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 t="s">
        <v>284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</row>
    <row r="30" spans="2:16" s="20" customFormat="1" ht="15">
      <c r="B30" s="12"/>
      <c r="C30" s="45"/>
      <c r="D30" s="7"/>
      <c r="O30" s="23" t="s">
        <v>25</v>
      </c>
      <c r="P30" s="20" t="s">
        <v>314</v>
      </c>
    </row>
    <row r="31" spans="1:16" s="20" customFormat="1" ht="17.25">
      <c r="A31" s="31"/>
      <c r="B31" s="41" t="s">
        <v>108</v>
      </c>
      <c r="C31" s="42">
        <f>SUM(C29:C30)</f>
        <v>0</v>
      </c>
      <c r="O31" s="20" t="s">
        <v>26</v>
      </c>
      <c r="P31" s="20" t="s">
        <v>315</v>
      </c>
    </row>
    <row r="32" spans="1:16" s="20" customFormat="1" ht="15.75">
      <c r="A32" s="46"/>
      <c r="B32" s="10"/>
      <c r="C32" s="43"/>
      <c r="O32" s="20" t="s">
        <v>277</v>
      </c>
      <c r="P32" s="20" t="s">
        <v>316</v>
      </c>
    </row>
    <row r="33" spans="1:16" s="20" customFormat="1" ht="15.75">
      <c r="A33" s="46"/>
      <c r="G33" s="47"/>
      <c r="O33" s="20" t="s">
        <v>27</v>
      </c>
      <c r="P33" s="20" t="s">
        <v>285</v>
      </c>
    </row>
    <row r="34" spans="2:16" s="20" customFormat="1" ht="18.75">
      <c r="B34" s="32" t="s">
        <v>4</v>
      </c>
      <c r="C34" s="48"/>
      <c r="G34" s="47"/>
      <c r="O34" s="20" t="s">
        <v>88</v>
      </c>
      <c r="P34" s="20" t="s">
        <v>303</v>
      </c>
    </row>
    <row r="35" spans="2:16" s="20" customFormat="1" ht="18.75">
      <c r="B35" s="18" t="s">
        <v>109</v>
      </c>
      <c r="C35" s="21"/>
      <c r="G35" s="47"/>
      <c r="O35" s="20" t="s">
        <v>69</v>
      </c>
      <c r="P35" s="20" t="s">
        <v>34</v>
      </c>
    </row>
    <row r="36" spans="2:15" s="20" customFormat="1" ht="18.75">
      <c r="B36" s="49"/>
      <c r="C36" s="48"/>
      <c r="G36" s="47"/>
      <c r="O36" s="20" t="s">
        <v>28</v>
      </c>
    </row>
    <row r="37" spans="2:18" s="20" customFormat="1" ht="32.25">
      <c r="B37" s="341" t="s">
        <v>89</v>
      </c>
      <c r="C37" s="341"/>
      <c r="D37" s="38" t="s">
        <v>110</v>
      </c>
      <c r="E37" s="38" t="s">
        <v>90</v>
      </c>
      <c r="F37" s="38" t="s">
        <v>80</v>
      </c>
      <c r="G37" s="38" t="s">
        <v>2</v>
      </c>
      <c r="O37" s="20" t="s">
        <v>29</v>
      </c>
      <c r="R37" s="23" t="s">
        <v>67</v>
      </c>
    </row>
    <row r="38" spans="2:18" s="20" customFormat="1" ht="15">
      <c r="B38" s="342"/>
      <c r="C38" s="343"/>
      <c r="D38" s="6"/>
      <c r="E38" s="7"/>
      <c r="F38" s="50" t="e">
        <f>D38/$D$48</f>
        <v>#DIV/0!</v>
      </c>
      <c r="G38" s="7"/>
      <c r="O38" s="20" t="s">
        <v>30</v>
      </c>
      <c r="R38" s="51">
        <f>IF(E38="","",CONCATENATE(B38," (",E38,")"))</f>
      </c>
    </row>
    <row r="39" spans="2:18" s="20" customFormat="1" ht="15">
      <c r="B39" s="342"/>
      <c r="C39" s="343"/>
      <c r="D39" s="6"/>
      <c r="E39" s="7"/>
      <c r="F39" s="50" t="e">
        <f aca="true" t="shared" si="0" ref="F39:F47">D39/$D$48</f>
        <v>#DIV/0!</v>
      </c>
      <c r="G39" s="7"/>
      <c r="O39" s="20" t="s">
        <v>31</v>
      </c>
      <c r="R39" s="51">
        <f aca="true" t="shared" si="1" ref="R39:R47">IF(E39="","",CONCATENATE(B39," (",E39,")"))</f>
      </c>
    </row>
    <row r="40" spans="2:18" s="20" customFormat="1" ht="15">
      <c r="B40" s="342"/>
      <c r="C40" s="343"/>
      <c r="D40" s="6"/>
      <c r="E40" s="7"/>
      <c r="F40" s="50" t="e">
        <f t="shared" si="0"/>
        <v>#DIV/0!</v>
      </c>
      <c r="G40" s="7"/>
      <c r="O40" s="20" t="s">
        <v>32</v>
      </c>
      <c r="R40" s="51">
        <f t="shared" si="1"/>
      </c>
    </row>
    <row r="41" spans="2:18" s="20" customFormat="1" ht="15">
      <c r="B41" s="342"/>
      <c r="C41" s="343"/>
      <c r="D41" s="6"/>
      <c r="E41" s="7"/>
      <c r="F41" s="50" t="e">
        <f t="shared" si="0"/>
        <v>#DIV/0!</v>
      </c>
      <c r="G41" s="7"/>
      <c r="O41" s="20" t="s">
        <v>33</v>
      </c>
      <c r="R41" s="51">
        <f t="shared" si="1"/>
      </c>
    </row>
    <row r="42" spans="1:49" s="35" customFormat="1" ht="15">
      <c r="A42" s="20"/>
      <c r="B42" s="342"/>
      <c r="C42" s="343"/>
      <c r="D42" s="6"/>
      <c r="E42" s="7"/>
      <c r="F42" s="50" t="e">
        <f t="shared" si="0"/>
        <v>#DIV/0!</v>
      </c>
      <c r="G42" s="7"/>
      <c r="H42" s="20"/>
      <c r="I42" s="20"/>
      <c r="J42" s="20"/>
      <c r="K42" s="20"/>
      <c r="L42" s="20"/>
      <c r="M42" s="20"/>
      <c r="N42" s="20"/>
      <c r="O42" s="20" t="s">
        <v>278</v>
      </c>
      <c r="P42" s="20"/>
      <c r="Q42" s="20"/>
      <c r="R42" s="51">
        <f t="shared" si="1"/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</row>
    <row r="43" spans="2:18" s="20" customFormat="1" ht="15">
      <c r="B43" s="342"/>
      <c r="C43" s="343"/>
      <c r="D43" s="6"/>
      <c r="E43" s="7"/>
      <c r="F43" s="50" t="e">
        <f t="shared" si="0"/>
        <v>#DIV/0!</v>
      </c>
      <c r="G43" s="7"/>
      <c r="O43" s="20" t="s">
        <v>279</v>
      </c>
      <c r="R43" s="51">
        <f t="shared" si="1"/>
      </c>
    </row>
    <row r="44" spans="2:18" s="20" customFormat="1" ht="15">
      <c r="B44" s="342"/>
      <c r="C44" s="343"/>
      <c r="D44" s="6"/>
      <c r="E44" s="7"/>
      <c r="F44" s="50" t="e">
        <f t="shared" si="0"/>
        <v>#DIV/0!</v>
      </c>
      <c r="G44" s="7"/>
      <c r="O44" s="20" t="s">
        <v>308</v>
      </c>
      <c r="R44" s="51">
        <f t="shared" si="1"/>
      </c>
    </row>
    <row r="45" spans="1:49" s="35" customFormat="1" ht="18" customHeight="1">
      <c r="A45" s="20"/>
      <c r="B45" s="342"/>
      <c r="C45" s="343"/>
      <c r="D45" s="6"/>
      <c r="E45" s="7"/>
      <c r="F45" s="50" t="e">
        <f t="shared" si="0"/>
        <v>#DIV/0!</v>
      </c>
      <c r="G45" s="7"/>
      <c r="H45" s="20"/>
      <c r="I45" s="20"/>
      <c r="J45" s="20"/>
      <c r="K45" s="20"/>
      <c r="L45" s="20"/>
      <c r="M45" s="20"/>
      <c r="N45" s="20"/>
      <c r="O45" s="35" t="s">
        <v>309</v>
      </c>
      <c r="P45" s="20"/>
      <c r="Q45" s="20"/>
      <c r="R45" s="51">
        <f t="shared" si="1"/>
      </c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</row>
    <row r="46" spans="1:49" s="35" customFormat="1" ht="15">
      <c r="A46" s="20"/>
      <c r="B46" s="342"/>
      <c r="C46" s="343"/>
      <c r="D46" s="6"/>
      <c r="E46" s="7"/>
      <c r="F46" s="50" t="e">
        <f t="shared" si="0"/>
        <v>#DIV/0!</v>
      </c>
      <c r="G46" s="7"/>
      <c r="H46" s="20"/>
      <c r="I46" s="20"/>
      <c r="J46" s="20"/>
      <c r="K46" s="20"/>
      <c r="L46" s="20"/>
      <c r="M46" s="20"/>
      <c r="N46" s="20"/>
      <c r="O46" s="20" t="s">
        <v>280</v>
      </c>
      <c r="P46" s="20"/>
      <c r="Q46" s="20"/>
      <c r="R46" s="51">
        <f t="shared" si="1"/>
      </c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</row>
    <row r="47" spans="1:49" s="35" customFormat="1" ht="15">
      <c r="A47" s="20"/>
      <c r="B47" s="342"/>
      <c r="C47" s="343"/>
      <c r="D47" s="6"/>
      <c r="E47" s="7"/>
      <c r="F47" s="50" t="e">
        <f t="shared" si="0"/>
        <v>#DIV/0!</v>
      </c>
      <c r="G47" s="7"/>
      <c r="H47" s="20"/>
      <c r="I47" s="20"/>
      <c r="J47" s="20"/>
      <c r="K47" s="20"/>
      <c r="L47" s="20"/>
      <c r="M47" s="20"/>
      <c r="N47" s="20"/>
      <c r="O47" s="20" t="s">
        <v>310</v>
      </c>
      <c r="P47" s="20"/>
      <c r="Q47" s="20"/>
      <c r="R47" s="51">
        <f t="shared" si="1"/>
      </c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</row>
    <row r="48" spans="1:49" s="35" customFormat="1" ht="17.25">
      <c r="A48" s="20"/>
      <c r="B48" s="336" t="s">
        <v>111</v>
      </c>
      <c r="C48" s="337"/>
      <c r="D48" s="52">
        <f>SUM(D38:D47)</f>
        <v>0</v>
      </c>
      <c r="E48" s="53"/>
      <c r="G48" s="47"/>
      <c r="H48" s="20"/>
      <c r="I48" s="20"/>
      <c r="J48" s="20"/>
      <c r="K48" s="20"/>
      <c r="L48" s="20"/>
      <c r="M48" s="20"/>
      <c r="N48" s="20"/>
      <c r="O48" s="20" t="s">
        <v>306</v>
      </c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</row>
    <row r="49" spans="1:49" s="35" customFormat="1" ht="15">
      <c r="A49" s="20"/>
      <c r="B49" s="54"/>
      <c r="C49" s="54"/>
      <c r="D49" s="54"/>
      <c r="E49" s="54"/>
      <c r="F49" s="47"/>
      <c r="G49" s="20"/>
      <c r="H49" s="20"/>
      <c r="I49" s="20"/>
      <c r="J49" s="20"/>
      <c r="K49" s="20"/>
      <c r="L49" s="20"/>
      <c r="M49" s="20"/>
      <c r="N49" s="20"/>
      <c r="O49" s="20" t="s">
        <v>307</v>
      </c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</row>
    <row r="50" spans="1:49" s="35" customFormat="1" ht="15">
      <c r="A50" s="20"/>
      <c r="B50" s="54"/>
      <c r="C50" s="54"/>
      <c r="D50" s="54"/>
      <c r="E50" s="54"/>
      <c r="F50" s="47"/>
      <c r="G50" s="20"/>
      <c r="H50" s="20"/>
      <c r="I50" s="20"/>
      <c r="J50" s="20"/>
      <c r="K50" s="20"/>
      <c r="L50" s="20"/>
      <c r="M50" s="20"/>
      <c r="N50" s="20"/>
      <c r="O50" s="20" t="s">
        <v>281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</row>
    <row r="51" spans="1:49" s="35" customFormat="1" ht="17.25" customHeight="1">
      <c r="A51" s="20"/>
      <c r="B51" s="344" t="s">
        <v>113</v>
      </c>
      <c r="C51" s="344"/>
      <c r="D51" s="54"/>
      <c r="E51" s="54"/>
      <c r="F51" s="47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</row>
    <row r="52" spans="1:49" s="35" customFormat="1" ht="15">
      <c r="A52" s="20"/>
      <c r="B52" s="19" t="s">
        <v>114</v>
      </c>
      <c r="C52" s="54"/>
      <c r="D52" s="54"/>
      <c r="E52" s="54"/>
      <c r="F52" s="47"/>
      <c r="G52" s="20"/>
      <c r="H52" s="20"/>
      <c r="I52" s="20"/>
      <c r="J52" s="20"/>
      <c r="K52" s="20"/>
      <c r="L52" s="20"/>
      <c r="M52" s="20"/>
      <c r="N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</row>
    <row r="53" spans="1:49" s="35" customFormat="1" ht="15">
      <c r="A53" s="20"/>
      <c r="B53" s="19"/>
      <c r="C53" s="54"/>
      <c r="D53" s="54"/>
      <c r="E53" s="54"/>
      <c r="F53" s="47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</row>
    <row r="54" spans="1:49" s="35" customFormat="1" ht="15">
      <c r="A54" s="20"/>
      <c r="B54" s="19"/>
      <c r="C54" s="54"/>
      <c r="D54" s="54"/>
      <c r="E54" s="54"/>
      <c r="F54" s="47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</row>
    <row r="55" spans="1:49" s="35" customFormat="1" ht="15">
      <c r="A55" s="20"/>
      <c r="B55" s="54"/>
      <c r="C55" s="54"/>
      <c r="D55" s="54"/>
      <c r="E55" s="54"/>
      <c r="F55" s="47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</row>
    <row r="56" spans="1:49" s="35" customFormat="1" ht="15">
      <c r="A56" s="20"/>
      <c r="B56" s="55" t="s">
        <v>118</v>
      </c>
      <c r="C56" s="54"/>
      <c r="D56" s="54"/>
      <c r="E56" s="54"/>
      <c r="F56" s="47"/>
      <c r="G56" s="20"/>
      <c r="H56" s="20"/>
      <c r="I56" s="20"/>
      <c r="J56" s="20"/>
      <c r="K56" s="20"/>
      <c r="L56" s="20"/>
      <c r="M56" s="20"/>
      <c r="N56" s="20"/>
      <c r="O56" s="23" t="s">
        <v>70</v>
      </c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</row>
    <row r="57" spans="1:49" s="35" customFormat="1" ht="30" customHeight="1">
      <c r="A57" s="20"/>
      <c r="B57" s="3" t="s">
        <v>113</v>
      </c>
      <c r="C57" s="3" t="s">
        <v>2</v>
      </c>
      <c r="D57" s="54"/>
      <c r="E57" s="54"/>
      <c r="F57" s="47"/>
      <c r="G57" s="20"/>
      <c r="H57" s="20"/>
      <c r="I57" s="20"/>
      <c r="J57" s="20"/>
      <c r="K57" s="20"/>
      <c r="L57" s="20"/>
      <c r="M57" s="20"/>
      <c r="N57" s="20"/>
      <c r="O57" s="20" t="s">
        <v>37</v>
      </c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</row>
    <row r="58" spans="1:49" s="35" customFormat="1" ht="15">
      <c r="A58" s="20"/>
      <c r="B58" s="39"/>
      <c r="C58" s="40"/>
      <c r="D58" s="54"/>
      <c r="E58" s="54"/>
      <c r="F58" s="47"/>
      <c r="G58" s="20"/>
      <c r="H58" s="20"/>
      <c r="I58" s="20"/>
      <c r="J58" s="20"/>
      <c r="K58" s="20"/>
      <c r="L58" s="20"/>
      <c r="M58" s="20"/>
      <c r="N58" s="20"/>
      <c r="O58" s="20" t="s">
        <v>112</v>
      </c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</row>
    <row r="59" spans="1:49" s="35" customFormat="1" ht="15">
      <c r="A59" s="20"/>
      <c r="B59" s="39"/>
      <c r="C59" s="40"/>
      <c r="D59" s="54"/>
      <c r="E59" s="54"/>
      <c r="F59" s="47"/>
      <c r="G59" s="20"/>
      <c r="H59" s="20"/>
      <c r="I59" s="20"/>
      <c r="J59" s="20"/>
      <c r="K59" s="20"/>
      <c r="L59" s="20"/>
      <c r="M59" s="20"/>
      <c r="N59" s="20"/>
      <c r="O59" s="20" t="s">
        <v>35</v>
      </c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</row>
    <row r="60" spans="1:49" s="35" customFormat="1" ht="15">
      <c r="A60" s="20"/>
      <c r="B60" s="39"/>
      <c r="C60" s="40"/>
      <c r="D60" s="54"/>
      <c r="E60" s="54"/>
      <c r="F60" s="47"/>
      <c r="G60" s="20"/>
      <c r="H60" s="20"/>
      <c r="I60" s="20"/>
      <c r="J60" s="20"/>
      <c r="K60" s="20"/>
      <c r="L60" s="20"/>
      <c r="M60" s="20"/>
      <c r="N60" s="20"/>
      <c r="O60" s="20" t="s">
        <v>36</v>
      </c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</row>
    <row r="61" spans="1:49" s="35" customFormat="1" ht="15">
      <c r="A61" s="20"/>
      <c r="B61" s="54"/>
      <c r="C61" s="54"/>
      <c r="D61" s="54"/>
      <c r="E61" s="54"/>
      <c r="F61" s="47"/>
      <c r="G61" s="20"/>
      <c r="H61" s="20"/>
      <c r="I61" s="20"/>
      <c r="J61" s="20"/>
      <c r="K61" s="20"/>
      <c r="L61" s="20"/>
      <c r="M61" s="20"/>
      <c r="N61" s="20"/>
      <c r="O61" s="20" t="s">
        <v>115</v>
      </c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</row>
    <row r="62" spans="1:49" s="35" customFormat="1" ht="15">
      <c r="A62" s="20"/>
      <c r="B62" s="54" t="s">
        <v>121</v>
      </c>
      <c r="C62" s="54"/>
      <c r="D62" s="54"/>
      <c r="E62" s="54"/>
      <c r="F62" s="47"/>
      <c r="G62" s="20"/>
      <c r="H62" s="20"/>
      <c r="I62" s="20"/>
      <c r="J62" s="20"/>
      <c r="K62" s="20"/>
      <c r="L62" s="20"/>
      <c r="M62" s="20"/>
      <c r="N62" s="20"/>
      <c r="O62" s="20" t="s">
        <v>116</v>
      </c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</row>
    <row r="63" spans="1:49" s="35" customFormat="1" ht="15">
      <c r="A63" s="20"/>
      <c r="B63" s="55" t="s">
        <v>123</v>
      </c>
      <c r="C63" s="54"/>
      <c r="D63" s="54"/>
      <c r="E63" s="54"/>
      <c r="F63" s="47"/>
      <c r="G63" s="20"/>
      <c r="H63" s="20"/>
      <c r="I63" s="20"/>
      <c r="J63" s="20"/>
      <c r="K63" s="20"/>
      <c r="L63" s="20"/>
      <c r="M63" s="20"/>
      <c r="N63" s="20"/>
      <c r="O63" s="20" t="s">
        <v>117</v>
      </c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</row>
    <row r="64" spans="1:49" s="35" customFormat="1" ht="15">
      <c r="A64" s="20"/>
      <c r="B64" s="54"/>
      <c r="C64" s="54"/>
      <c r="D64" s="54"/>
      <c r="E64" s="54"/>
      <c r="F64" s="47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</row>
    <row r="65" spans="1:49" s="35" customFormat="1" ht="15">
      <c r="A65" s="20"/>
      <c r="B65" s="55" t="s">
        <v>124</v>
      </c>
      <c r="C65" s="54"/>
      <c r="D65" s="54"/>
      <c r="E65" s="54"/>
      <c r="F65" s="47"/>
      <c r="G65" s="20"/>
      <c r="H65" s="20"/>
      <c r="I65" s="20"/>
      <c r="J65" s="20"/>
      <c r="K65" s="20"/>
      <c r="L65" s="20"/>
      <c r="M65" s="20"/>
      <c r="N65" s="20"/>
      <c r="O65" s="20" t="s">
        <v>119</v>
      </c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</row>
    <row r="66" spans="1:49" s="35" customFormat="1" ht="15">
      <c r="A66" s="20"/>
      <c r="B66" s="175"/>
      <c r="C66" s="54"/>
      <c r="D66" s="54"/>
      <c r="E66" s="54"/>
      <c r="F66" s="47"/>
      <c r="G66" s="20"/>
      <c r="H66" s="20"/>
      <c r="I66" s="20"/>
      <c r="J66" s="20"/>
      <c r="K66" s="20"/>
      <c r="L66" s="20"/>
      <c r="M66" s="20"/>
      <c r="N66" s="20"/>
      <c r="O66" s="20" t="s">
        <v>120</v>
      </c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</row>
    <row r="67" spans="1:49" s="35" customFormat="1" ht="15">
      <c r="A67" s="20"/>
      <c r="B67" s="54"/>
      <c r="C67" s="54"/>
      <c r="D67" s="54"/>
      <c r="E67" s="54"/>
      <c r="F67" s="47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</row>
    <row r="68" spans="1:49" s="35" customFormat="1" ht="15">
      <c r="A68" s="20"/>
      <c r="B68" s="345" t="s">
        <v>127</v>
      </c>
      <c r="C68" s="345"/>
      <c r="D68" s="56" t="s">
        <v>128</v>
      </c>
      <c r="E68" s="346" t="s">
        <v>129</v>
      </c>
      <c r="F68" s="347"/>
      <c r="G68" s="347"/>
      <c r="H68" s="347"/>
      <c r="I68" s="347"/>
      <c r="J68" s="347"/>
      <c r="K68" s="348"/>
      <c r="L68" s="349" t="s">
        <v>130</v>
      </c>
      <c r="M68" s="349"/>
      <c r="N68" s="57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</row>
    <row r="69" spans="1:49" s="35" customFormat="1" ht="47.25" customHeight="1">
      <c r="A69" s="20"/>
      <c r="B69" s="58" t="s">
        <v>131</v>
      </c>
      <c r="C69" s="38" t="s">
        <v>132</v>
      </c>
      <c r="D69" s="38" t="s">
        <v>133</v>
      </c>
      <c r="E69" s="38" t="s">
        <v>134</v>
      </c>
      <c r="F69" s="59" t="s">
        <v>135</v>
      </c>
      <c r="G69" s="62" t="s">
        <v>136</v>
      </c>
      <c r="H69" s="62" t="s">
        <v>137</v>
      </c>
      <c r="I69" s="62" t="s">
        <v>138</v>
      </c>
      <c r="J69" s="61" t="s">
        <v>139</v>
      </c>
      <c r="K69" s="60" t="s">
        <v>2</v>
      </c>
      <c r="L69" s="62" t="s">
        <v>140</v>
      </c>
      <c r="M69" s="60" t="s">
        <v>2</v>
      </c>
      <c r="N69" s="63"/>
      <c r="O69" s="20" t="s">
        <v>275</v>
      </c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</row>
    <row r="70" spans="1:49" s="35" customFormat="1" ht="15">
      <c r="A70" s="20"/>
      <c r="B70" s="176"/>
      <c r="C70" s="176"/>
      <c r="D70" s="176"/>
      <c r="E70" s="176"/>
      <c r="F70" s="93"/>
      <c r="G70" s="93"/>
      <c r="H70" s="93"/>
      <c r="I70" s="177"/>
      <c r="J70" s="64" t="e">
        <f>IF(E70="Amount of Blowdown &amp; Makeup (m³/yr)",I70/H70,G70/F70)</f>
        <v>#DIV/0!</v>
      </c>
      <c r="K70" s="93"/>
      <c r="L70" s="93"/>
      <c r="M70" s="93"/>
      <c r="N70" s="20"/>
      <c r="O70" s="20" t="s">
        <v>122</v>
      </c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</row>
    <row r="71" spans="1:49" s="35" customFormat="1" ht="15">
      <c r="A71" s="20"/>
      <c r="B71" s="176"/>
      <c r="C71" s="176"/>
      <c r="D71" s="176"/>
      <c r="E71" s="176"/>
      <c r="F71" s="93"/>
      <c r="G71" s="93"/>
      <c r="H71" s="93"/>
      <c r="I71" s="177"/>
      <c r="J71" s="64" t="e">
        <f>IF(E71="Amount of Blowdown &amp; Makeup (m³/yr)",I71/H71,G71/F71)</f>
        <v>#DIV/0!</v>
      </c>
      <c r="K71" s="93"/>
      <c r="L71" s="93"/>
      <c r="M71" s="93"/>
      <c r="N71" s="20"/>
      <c r="O71" s="20" t="s">
        <v>117</v>
      </c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s="35" customFormat="1" ht="15">
      <c r="A72" s="20"/>
      <c r="B72" s="176"/>
      <c r="C72" s="176"/>
      <c r="D72" s="176"/>
      <c r="E72" s="176"/>
      <c r="F72" s="93"/>
      <c r="G72" s="93"/>
      <c r="H72" s="93"/>
      <c r="I72" s="177"/>
      <c r="J72" s="64" t="e">
        <f>IF(E72="Amount of Blowdown &amp; Makeup (m³/yr)",I72/H72,G72/F72)</f>
        <v>#DIV/0!</v>
      </c>
      <c r="K72" s="93"/>
      <c r="L72" s="93"/>
      <c r="M72" s="93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</row>
    <row r="73" spans="1:49" s="35" customFormat="1" ht="15">
      <c r="A73" s="20"/>
      <c r="B73" s="176"/>
      <c r="C73" s="176"/>
      <c r="D73" s="176"/>
      <c r="E73" s="176"/>
      <c r="F73" s="93"/>
      <c r="G73" s="93"/>
      <c r="H73" s="93"/>
      <c r="I73" s="177"/>
      <c r="J73" s="64" t="e">
        <f>IF(E73="Amount of Blowdown &amp; Makeup (m³/yr)",I73/H73,G73/F73)</f>
        <v>#DIV/0!</v>
      </c>
      <c r="K73" s="93"/>
      <c r="L73" s="93"/>
      <c r="M73" s="93"/>
      <c r="N73" s="20"/>
      <c r="O73" s="20" t="s">
        <v>125</v>
      </c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</row>
    <row r="74" spans="1:49" s="35" customFormat="1" ht="15">
      <c r="A74" s="20"/>
      <c r="B74" s="54"/>
      <c r="C74" s="54"/>
      <c r="D74" s="54"/>
      <c r="E74" s="54"/>
      <c r="F74" s="47"/>
      <c r="G74" s="20"/>
      <c r="H74" s="20"/>
      <c r="I74" s="20"/>
      <c r="J74" s="20"/>
      <c r="K74" s="20"/>
      <c r="L74" s="20"/>
      <c r="M74" s="20"/>
      <c r="N74" s="20"/>
      <c r="O74" s="20" t="s">
        <v>126</v>
      </c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</row>
    <row r="75" spans="1:49" s="35" customFormat="1" ht="15">
      <c r="A75" s="20"/>
      <c r="B75" s="54"/>
      <c r="C75" s="54"/>
      <c r="D75" s="54"/>
      <c r="E75" s="54"/>
      <c r="F75" s="47"/>
      <c r="G75" s="20"/>
      <c r="H75" s="20"/>
      <c r="I75" s="20"/>
      <c r="J75" s="20"/>
      <c r="K75" s="20"/>
      <c r="L75" s="20"/>
      <c r="M75" s="20"/>
      <c r="N75" s="20"/>
      <c r="O75" s="20" t="s">
        <v>301</v>
      </c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</row>
    <row r="76" spans="1:49" s="35" customFormat="1" ht="15">
      <c r="A76" s="20"/>
      <c r="B76" s="32" t="s">
        <v>12</v>
      </c>
      <c r="C76" s="26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 t="s">
        <v>117</v>
      </c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35" customFormat="1" ht="15">
      <c r="A77" s="20"/>
      <c r="B77" s="19" t="s">
        <v>144</v>
      </c>
      <c r="C77" s="19"/>
      <c r="D77" s="19"/>
      <c r="E77" s="19"/>
      <c r="F77" s="22"/>
      <c r="G77" s="22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s="35" customFormat="1" ht="15">
      <c r="A78" s="20"/>
      <c r="B78" s="19"/>
      <c r="C78" s="19"/>
      <c r="D78" s="19"/>
      <c r="E78" s="19"/>
      <c r="F78" s="22"/>
      <c r="G78" s="22"/>
      <c r="H78" s="20"/>
      <c r="I78" s="20"/>
      <c r="J78" s="20"/>
      <c r="K78" s="20"/>
      <c r="L78" s="20"/>
      <c r="M78" s="20"/>
      <c r="N78" s="20"/>
      <c r="O78" s="20" t="s">
        <v>141</v>
      </c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</row>
    <row r="79" spans="1:49" s="35" customFormat="1" ht="15">
      <c r="A79" s="20"/>
      <c r="B79" s="19" t="s">
        <v>145</v>
      </c>
      <c r="C79" s="19"/>
      <c r="D79" s="19"/>
      <c r="E79" s="19"/>
      <c r="F79" s="22"/>
      <c r="G79" s="22"/>
      <c r="H79" s="20"/>
      <c r="I79" s="20"/>
      <c r="J79" s="20"/>
      <c r="K79" s="20"/>
      <c r="L79" s="20"/>
      <c r="M79" s="20"/>
      <c r="N79" s="20"/>
      <c r="O79" s="20" t="s">
        <v>142</v>
      </c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</row>
    <row r="80" spans="1:49" s="35" customFormat="1" ht="15">
      <c r="A80" s="20"/>
      <c r="B80" s="19"/>
      <c r="C80" s="54"/>
      <c r="D80" s="19"/>
      <c r="E80" s="19"/>
      <c r="F80" s="22"/>
      <c r="G80" s="22"/>
      <c r="H80" s="20"/>
      <c r="I80" s="20"/>
      <c r="J80" s="20"/>
      <c r="K80" s="20"/>
      <c r="L80" s="20"/>
      <c r="M80" s="20"/>
      <c r="N80" s="20"/>
      <c r="O80" s="20" t="s">
        <v>143</v>
      </c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</row>
    <row r="81" spans="1:49" s="35" customFormat="1" ht="15">
      <c r="A81" s="20"/>
      <c r="B81" s="19"/>
      <c r="C81" s="54"/>
      <c r="D81" s="19"/>
      <c r="E81" s="19"/>
      <c r="F81" s="22"/>
      <c r="G81" s="22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</row>
    <row r="82" s="20" customFormat="1" ht="15" customHeight="1"/>
    <row r="83" spans="2:4" s="20" customFormat="1" ht="30.75" customHeight="1">
      <c r="B83" s="182" t="s">
        <v>53</v>
      </c>
      <c r="C83" s="66">
        <f>IF(D92=0,0,D92/(C23+D92)*100)</f>
        <v>0</v>
      </c>
      <c r="D83" s="20" t="s">
        <v>13</v>
      </c>
    </row>
    <row r="84" spans="1:15" s="20" customFormat="1" ht="15" customHeight="1">
      <c r="A84" s="46"/>
      <c r="B84" s="8" t="s">
        <v>14</v>
      </c>
      <c r="C84" s="66">
        <f>IF(D91=0,0,D91/(O176+O189)*100)</f>
        <v>0</v>
      </c>
      <c r="D84" s="20" t="s">
        <v>13</v>
      </c>
      <c r="O84" s="35"/>
    </row>
    <row r="85" spans="1:15" s="20" customFormat="1" ht="15" customHeight="1">
      <c r="A85" s="46"/>
      <c r="B85" s="47"/>
      <c r="C85" s="47"/>
      <c r="D85" s="47"/>
      <c r="O85" s="35"/>
    </row>
    <row r="86" spans="1:49" s="35" customFormat="1" ht="30" customHeight="1">
      <c r="A86" s="46"/>
      <c r="B86" s="341" t="s">
        <v>146</v>
      </c>
      <c r="C86" s="341"/>
      <c r="D86" s="38" t="s">
        <v>295</v>
      </c>
      <c r="E86" s="38" t="s">
        <v>81</v>
      </c>
      <c r="F86" s="38" t="s">
        <v>147</v>
      </c>
      <c r="G86" s="38" t="s">
        <v>148</v>
      </c>
      <c r="H86" s="38" t="s">
        <v>2</v>
      </c>
      <c r="I86" s="20"/>
      <c r="J86" s="20"/>
      <c r="K86" s="20"/>
      <c r="L86" s="20"/>
      <c r="M86" s="20"/>
      <c r="N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</row>
    <row r="87" spans="1:49" s="35" customFormat="1" ht="172.5" customHeight="1">
      <c r="A87" s="20"/>
      <c r="B87" s="342"/>
      <c r="C87" s="343"/>
      <c r="D87" s="6"/>
      <c r="E87" s="7"/>
      <c r="F87" s="7"/>
      <c r="G87" s="7"/>
      <c r="H87" s="7">
        <f>IF(OR(B87="Others (Please specify)",E87="Others (Please specify)",F87="Others (Please specify)"),"Please specify under Remarks","")</f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</row>
    <row r="88" spans="1:49" s="35" customFormat="1" ht="171.75" customHeight="1">
      <c r="A88" s="20"/>
      <c r="B88" s="342"/>
      <c r="C88" s="343"/>
      <c r="D88" s="6"/>
      <c r="E88" s="7"/>
      <c r="F88" s="7"/>
      <c r="G88" s="7"/>
      <c r="H88" s="7">
        <f>IF(OR(B88="Others (Please specify)",E88="Others (Please specify)",F88="Others (Please specify)"),"Please specify under Remarks","")</f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</row>
    <row r="89" spans="1:49" s="35" customFormat="1" ht="174.75" customHeight="1">
      <c r="A89" s="20"/>
      <c r="B89" s="342"/>
      <c r="C89" s="343"/>
      <c r="D89" s="6"/>
      <c r="E89" s="7"/>
      <c r="F89" s="7"/>
      <c r="G89" s="7"/>
      <c r="H89" s="7">
        <f>IF(OR(B89="Others (Please specify)",E89="Others (Please specify)",F89="Others (Please specify)"),"Please specify under Remarks","")</f>
      </c>
      <c r="I89" s="20"/>
      <c r="J89" s="20"/>
      <c r="K89" s="20"/>
      <c r="L89" s="20"/>
      <c r="M89" s="20"/>
      <c r="N89" s="20"/>
      <c r="O89" s="65" t="s">
        <v>6</v>
      </c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</row>
    <row r="90" spans="2:15" s="20" customFormat="1" ht="172.5" customHeight="1">
      <c r="B90" s="342"/>
      <c r="C90" s="343"/>
      <c r="D90" s="6"/>
      <c r="E90" s="7"/>
      <c r="F90" s="7"/>
      <c r="G90" s="7"/>
      <c r="H90" s="7">
        <f>IF(OR(B90="Others (Please specify)",E90="Others (Please specify)",F90="Others (Please specify)"),"Please specify under Remarks","")</f>
      </c>
      <c r="O90" s="183" t="s">
        <v>38</v>
      </c>
    </row>
    <row r="91" spans="1:49" s="35" customFormat="1" ht="15">
      <c r="A91" s="20"/>
      <c r="B91" s="336" t="s">
        <v>299</v>
      </c>
      <c r="C91" s="337"/>
      <c r="D91" s="52">
        <f>SUMIF(G87:G90,"Water reuse/recycle from process",D87:D90)</f>
        <v>0</v>
      </c>
      <c r="E91" s="20"/>
      <c r="F91" s="20"/>
      <c r="G91" s="47"/>
      <c r="H91" s="20"/>
      <c r="I91" s="20"/>
      <c r="J91" s="20"/>
      <c r="K91" s="20"/>
      <c r="L91" s="20"/>
      <c r="M91" s="20"/>
      <c r="N91" s="20"/>
      <c r="O91" s="183" t="s">
        <v>39</v>
      </c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</row>
    <row r="92" spans="1:49" s="35" customFormat="1" ht="15">
      <c r="A92" s="20"/>
      <c r="B92" s="336" t="s">
        <v>300</v>
      </c>
      <c r="C92" s="337"/>
      <c r="D92" s="52">
        <f>SUM(D87:D90)</f>
        <v>0</v>
      </c>
      <c r="E92" s="20"/>
      <c r="F92" s="20"/>
      <c r="G92" s="47"/>
      <c r="H92" s="20"/>
      <c r="I92" s="20"/>
      <c r="J92" s="20"/>
      <c r="K92" s="20"/>
      <c r="L92" s="20"/>
      <c r="M92" s="20"/>
      <c r="N92" s="20"/>
      <c r="O92" s="183" t="s">
        <v>40</v>
      </c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</row>
    <row r="93" spans="1:49" s="35" customFormat="1" ht="15">
      <c r="A93" s="20"/>
      <c r="B93" s="47"/>
      <c r="C93" s="47"/>
      <c r="D93" s="47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183" t="s">
        <v>41</v>
      </c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</row>
    <row r="94" spans="1:49" s="35" customFormat="1" ht="15">
      <c r="A94" s="20"/>
      <c r="B94" s="47"/>
      <c r="C94" s="47"/>
      <c r="D94" s="47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183" t="s">
        <v>42</v>
      </c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</row>
    <row r="95" spans="1:49" s="35" customFormat="1" ht="15.75">
      <c r="A95" s="46"/>
      <c r="B95" s="32" t="s">
        <v>7</v>
      </c>
      <c r="C95" s="54"/>
      <c r="D95" s="68"/>
      <c r="E95" s="68"/>
      <c r="F95" s="68"/>
      <c r="G95" s="68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</row>
    <row r="96" spans="1:49" s="35" customFormat="1" ht="15.75">
      <c r="A96" s="46"/>
      <c r="B96" s="11" t="s">
        <v>160</v>
      </c>
      <c r="C96" s="11"/>
      <c r="D96" s="11"/>
      <c r="E96" s="11"/>
      <c r="F96" s="11"/>
      <c r="G96" s="68"/>
      <c r="H96" s="20"/>
      <c r="I96" s="20"/>
      <c r="J96" s="20"/>
      <c r="K96" s="20"/>
      <c r="L96" s="20"/>
      <c r="M96" s="20"/>
      <c r="N96" s="20"/>
      <c r="O96" s="23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</row>
    <row r="97" spans="1:49" s="35" customFormat="1" ht="15.75">
      <c r="A97" s="46"/>
      <c r="B97" s="11"/>
      <c r="C97" s="11"/>
      <c r="D97" s="11"/>
      <c r="E97" s="11"/>
      <c r="F97" s="11"/>
      <c r="G97" s="68"/>
      <c r="H97" s="20"/>
      <c r="I97" s="68"/>
      <c r="J97" s="20"/>
      <c r="K97" s="20"/>
      <c r="L97" s="20"/>
      <c r="M97" s="20"/>
      <c r="N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</row>
    <row r="98" spans="1:49" s="35" customFormat="1" ht="15">
      <c r="A98" s="20"/>
      <c r="B98" s="22" t="s">
        <v>161</v>
      </c>
      <c r="C98" s="11"/>
      <c r="D98" s="11"/>
      <c r="E98" s="11"/>
      <c r="F98" s="11"/>
      <c r="G98" s="68"/>
      <c r="H98" s="20"/>
      <c r="I98" s="68"/>
      <c r="J98" s="20"/>
      <c r="K98" s="20"/>
      <c r="L98" s="20"/>
      <c r="M98" s="20"/>
      <c r="N98" s="20"/>
      <c r="O98" s="20"/>
      <c r="P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</row>
    <row r="99" spans="1:49" s="35" customFormat="1" ht="15">
      <c r="A99" s="20"/>
      <c r="B99" s="179" t="b">
        <v>1</v>
      </c>
      <c r="C99" s="180" t="b">
        <v>1</v>
      </c>
      <c r="D99" s="180" t="b">
        <v>1</v>
      </c>
      <c r="E99" s="180" t="b">
        <v>1</v>
      </c>
      <c r="F99" s="180" t="b">
        <v>1</v>
      </c>
      <c r="G99" s="181" t="b">
        <v>1</v>
      </c>
      <c r="H99" s="20"/>
      <c r="I99" s="68"/>
      <c r="J99" s="20"/>
      <c r="K99" s="20"/>
      <c r="L99" s="20"/>
      <c r="M99" s="20"/>
      <c r="N99" s="20"/>
      <c r="O99" s="23" t="s">
        <v>44</v>
      </c>
      <c r="P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</row>
    <row r="100" spans="1:49" s="35" customFormat="1" ht="21">
      <c r="A100" s="20"/>
      <c r="B100" s="178" t="b">
        <v>0</v>
      </c>
      <c r="C100" s="11"/>
      <c r="D100" s="11"/>
      <c r="E100" s="11"/>
      <c r="F100" s="11"/>
      <c r="G100" s="68"/>
      <c r="H100" s="20"/>
      <c r="I100" s="68"/>
      <c r="J100" s="20"/>
      <c r="K100" s="20"/>
      <c r="L100" s="20"/>
      <c r="M100" s="20"/>
      <c r="N100" s="20"/>
      <c r="O100" s="20" t="s">
        <v>83</v>
      </c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</row>
    <row r="101" spans="1:49" s="35" customFormat="1" ht="15" customHeight="1">
      <c r="A101" s="20"/>
      <c r="B101" s="338" t="s">
        <v>162</v>
      </c>
      <c r="C101" s="338" t="s">
        <v>149</v>
      </c>
      <c r="D101" s="316" t="s">
        <v>150</v>
      </c>
      <c r="E101" s="316" t="s">
        <v>1</v>
      </c>
      <c r="F101" s="325" t="s">
        <v>151</v>
      </c>
      <c r="G101" s="326"/>
      <c r="H101" s="329" t="s">
        <v>297</v>
      </c>
      <c r="I101" s="333" t="s">
        <v>7</v>
      </c>
      <c r="J101" s="334"/>
      <c r="K101" s="335"/>
      <c r="L101" s="316" t="s">
        <v>2</v>
      </c>
      <c r="M101" s="20"/>
      <c r="N101" s="20"/>
      <c r="O101" s="20" t="s">
        <v>49</v>
      </c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</row>
    <row r="102" spans="1:49" s="35" customFormat="1" ht="33.75" customHeight="1">
      <c r="A102" s="20"/>
      <c r="B102" s="338"/>
      <c r="C102" s="338"/>
      <c r="D102" s="317"/>
      <c r="E102" s="317"/>
      <c r="F102" s="327"/>
      <c r="G102" s="328"/>
      <c r="H102" s="330"/>
      <c r="I102" s="3" t="s">
        <v>152</v>
      </c>
      <c r="J102" s="3" t="s">
        <v>153</v>
      </c>
      <c r="K102" s="3" t="s">
        <v>154</v>
      </c>
      <c r="L102" s="317"/>
      <c r="M102" s="69"/>
      <c r="N102" s="69"/>
      <c r="O102" s="67" t="s">
        <v>68</v>
      </c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</row>
    <row r="103" spans="1:49" s="35" customFormat="1" ht="15">
      <c r="A103" s="20"/>
      <c r="B103" s="95" t="s">
        <v>163</v>
      </c>
      <c r="C103" s="96" t="s">
        <v>168</v>
      </c>
      <c r="D103" s="97" t="s">
        <v>155</v>
      </c>
      <c r="E103" s="97" t="s">
        <v>296</v>
      </c>
      <c r="F103" s="318"/>
      <c r="G103" s="319"/>
      <c r="H103" s="71"/>
      <c r="I103" s="72" t="s">
        <v>155</v>
      </c>
      <c r="J103" s="73" t="e">
        <f>H103/F103</f>
        <v>#DIV/0!</v>
      </c>
      <c r="K103" s="74" t="e">
        <f>(J103-I103)/I103*100</f>
        <v>#DIV/0!</v>
      </c>
      <c r="L103" s="75"/>
      <c r="M103" s="69"/>
      <c r="N103" s="69"/>
      <c r="O103" s="20" t="s">
        <v>47</v>
      </c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</row>
    <row r="104" spans="1:49" s="35" customFormat="1" ht="17.25" customHeight="1">
      <c r="A104" s="20"/>
      <c r="B104" s="331" t="s">
        <v>163</v>
      </c>
      <c r="C104" s="322" t="s">
        <v>169</v>
      </c>
      <c r="D104" s="97" t="s">
        <v>173</v>
      </c>
      <c r="E104" s="97" t="s">
        <v>175</v>
      </c>
      <c r="F104" s="318"/>
      <c r="G104" s="319"/>
      <c r="H104" s="312"/>
      <c r="I104" s="72" t="s">
        <v>155</v>
      </c>
      <c r="J104" s="314" t="e">
        <f>(H104*1000)/((F104+0.25*F105)*C8)</f>
        <v>#DIV/0!</v>
      </c>
      <c r="K104" s="310" t="e">
        <f aca="true" t="shared" si="2" ref="K104:K118">(J104-I104)/I104*100</f>
        <v>#DIV/0!</v>
      </c>
      <c r="L104" s="75"/>
      <c r="M104" s="69"/>
      <c r="N104" s="69"/>
      <c r="O104" s="20" t="s">
        <v>45</v>
      </c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</row>
    <row r="105" spans="1:49" s="35" customFormat="1" ht="15">
      <c r="A105" s="20"/>
      <c r="B105" s="332"/>
      <c r="C105" s="323"/>
      <c r="D105" s="97" t="s">
        <v>174</v>
      </c>
      <c r="E105" s="97" t="s">
        <v>175</v>
      </c>
      <c r="F105" s="318"/>
      <c r="G105" s="319"/>
      <c r="H105" s="313"/>
      <c r="I105" s="72" t="s">
        <v>155</v>
      </c>
      <c r="J105" s="315"/>
      <c r="K105" s="311"/>
      <c r="L105" s="75"/>
      <c r="M105" s="69"/>
      <c r="N105" s="69"/>
      <c r="O105" s="20" t="s">
        <v>48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</row>
    <row r="106" spans="1:49" s="35" customFormat="1" ht="15">
      <c r="A106" s="20"/>
      <c r="B106" s="95" t="s">
        <v>164</v>
      </c>
      <c r="C106" s="96" t="s">
        <v>168</v>
      </c>
      <c r="D106" s="97" t="s">
        <v>155</v>
      </c>
      <c r="E106" s="97" t="s">
        <v>296</v>
      </c>
      <c r="F106" s="318"/>
      <c r="G106" s="319"/>
      <c r="H106" s="71"/>
      <c r="I106" s="72" t="s">
        <v>155</v>
      </c>
      <c r="J106" s="73" t="e">
        <f>H106/F106</f>
        <v>#DIV/0!</v>
      </c>
      <c r="K106" s="74" t="e">
        <f t="shared" si="2"/>
        <v>#DIV/0!</v>
      </c>
      <c r="L106" s="75"/>
      <c r="M106" s="69"/>
      <c r="N106" s="69"/>
      <c r="O106" s="20" t="s">
        <v>84</v>
      </c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</row>
    <row r="107" spans="1:49" s="35" customFormat="1" ht="16.5" customHeight="1">
      <c r="A107" s="20"/>
      <c r="B107" s="339" t="s">
        <v>164</v>
      </c>
      <c r="C107" s="322" t="s">
        <v>169</v>
      </c>
      <c r="D107" s="97" t="s">
        <v>173</v>
      </c>
      <c r="E107" s="97" t="s">
        <v>175</v>
      </c>
      <c r="F107" s="318"/>
      <c r="G107" s="319"/>
      <c r="H107" s="312"/>
      <c r="I107" s="72" t="s">
        <v>155</v>
      </c>
      <c r="J107" s="314" t="e">
        <f>(H107*1000)/((F107+0.25*F108)*C8)</f>
        <v>#DIV/0!</v>
      </c>
      <c r="K107" s="310" t="e">
        <f t="shared" si="2"/>
        <v>#DIV/0!</v>
      </c>
      <c r="L107" s="75"/>
      <c r="M107" s="69"/>
      <c r="N107" s="69"/>
      <c r="O107" s="20" t="s">
        <v>85</v>
      </c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</row>
    <row r="108" spans="1:49" s="35" customFormat="1" ht="15">
      <c r="A108" s="20"/>
      <c r="B108" s="340"/>
      <c r="C108" s="323"/>
      <c r="D108" s="97" t="s">
        <v>174</v>
      </c>
      <c r="E108" s="97" t="s">
        <v>175</v>
      </c>
      <c r="F108" s="318"/>
      <c r="G108" s="319"/>
      <c r="H108" s="313"/>
      <c r="I108" s="72" t="s">
        <v>155</v>
      </c>
      <c r="J108" s="315"/>
      <c r="K108" s="311"/>
      <c r="L108" s="75"/>
      <c r="M108" s="69"/>
      <c r="N108" s="69"/>
      <c r="O108" s="35" t="s">
        <v>317</v>
      </c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</row>
    <row r="109" spans="1:49" s="35" customFormat="1" ht="15">
      <c r="A109" s="20"/>
      <c r="B109" s="95" t="s">
        <v>165</v>
      </c>
      <c r="C109" s="96" t="s">
        <v>168</v>
      </c>
      <c r="D109" s="97" t="s">
        <v>155</v>
      </c>
      <c r="E109" s="97" t="s">
        <v>296</v>
      </c>
      <c r="F109" s="318"/>
      <c r="G109" s="319"/>
      <c r="H109" s="71"/>
      <c r="I109" s="72" t="s">
        <v>155</v>
      </c>
      <c r="J109" s="73" t="e">
        <f>H109/F109</f>
        <v>#DIV/0!</v>
      </c>
      <c r="K109" s="74" t="e">
        <f t="shared" si="2"/>
        <v>#DIV/0!</v>
      </c>
      <c r="L109" s="75"/>
      <c r="M109" s="69"/>
      <c r="N109" s="69"/>
      <c r="O109" s="35" t="s">
        <v>172</v>
      </c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</row>
    <row r="110" spans="1:49" s="35" customFormat="1" ht="18" customHeight="1">
      <c r="A110" s="20"/>
      <c r="B110" s="331" t="s">
        <v>165</v>
      </c>
      <c r="C110" s="322" t="s">
        <v>169</v>
      </c>
      <c r="D110" s="97" t="s">
        <v>173</v>
      </c>
      <c r="E110" s="97" t="s">
        <v>175</v>
      </c>
      <c r="F110" s="318"/>
      <c r="G110" s="319"/>
      <c r="H110" s="312"/>
      <c r="I110" s="72" t="s">
        <v>155</v>
      </c>
      <c r="J110" s="314" t="e">
        <f>(H110*1000)/((F110+0.25*F111)*C8)</f>
        <v>#DIV/0!</v>
      </c>
      <c r="K110" s="310" t="e">
        <f t="shared" si="2"/>
        <v>#DIV/0!</v>
      </c>
      <c r="L110" s="75"/>
      <c r="M110" s="69"/>
      <c r="N110" s="69"/>
      <c r="O110" s="20" t="s">
        <v>46</v>
      </c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</row>
    <row r="111" spans="1:49" s="35" customFormat="1" ht="15">
      <c r="A111" s="20"/>
      <c r="B111" s="332"/>
      <c r="C111" s="323"/>
      <c r="D111" s="97" t="s">
        <v>174</v>
      </c>
      <c r="E111" s="97" t="s">
        <v>175</v>
      </c>
      <c r="F111" s="318"/>
      <c r="G111" s="319"/>
      <c r="H111" s="313"/>
      <c r="I111" s="72" t="s">
        <v>155</v>
      </c>
      <c r="J111" s="315"/>
      <c r="K111" s="311"/>
      <c r="L111" s="75"/>
      <c r="M111" s="69"/>
      <c r="N111" s="69"/>
      <c r="O111" s="20" t="s">
        <v>286</v>
      </c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</row>
    <row r="112" spans="1:49" s="35" customFormat="1" ht="15">
      <c r="A112" s="20"/>
      <c r="B112" s="95" t="s">
        <v>166</v>
      </c>
      <c r="C112" s="96" t="s">
        <v>170</v>
      </c>
      <c r="D112" s="97" t="s">
        <v>168</v>
      </c>
      <c r="E112" s="97" t="s">
        <v>296</v>
      </c>
      <c r="F112" s="320"/>
      <c r="G112" s="321"/>
      <c r="H112" s="71"/>
      <c r="I112" s="72" t="s">
        <v>155</v>
      </c>
      <c r="J112" s="76" t="e">
        <f>H112/F112</f>
        <v>#DIV/0!</v>
      </c>
      <c r="K112" s="74" t="e">
        <f t="shared" si="2"/>
        <v>#DIV/0!</v>
      </c>
      <c r="L112" s="75"/>
      <c r="M112" s="69"/>
      <c r="N112" s="69"/>
      <c r="O112" s="35" t="s">
        <v>287</v>
      </c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</row>
    <row r="113" spans="1:49" s="35" customFormat="1" ht="17.25" customHeight="1">
      <c r="A113" s="20"/>
      <c r="B113" s="331" t="s">
        <v>166</v>
      </c>
      <c r="C113" s="322" t="s">
        <v>171</v>
      </c>
      <c r="D113" s="97" t="s">
        <v>173</v>
      </c>
      <c r="E113" s="97" t="s">
        <v>175</v>
      </c>
      <c r="F113" s="318"/>
      <c r="G113" s="319"/>
      <c r="H113" s="312"/>
      <c r="I113" s="72" t="s">
        <v>155</v>
      </c>
      <c r="J113" s="314" t="e">
        <f>(H113*1000)/((F113*4+F114)*C8)</f>
        <v>#DIV/0!</v>
      </c>
      <c r="K113" s="310" t="e">
        <f t="shared" si="2"/>
        <v>#DIV/0!</v>
      </c>
      <c r="L113" s="75"/>
      <c r="M113" s="69"/>
      <c r="N113" s="69"/>
      <c r="O113" s="35" t="s">
        <v>288</v>
      </c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</row>
    <row r="114" spans="1:49" s="35" customFormat="1" ht="15">
      <c r="A114" s="20"/>
      <c r="B114" s="332"/>
      <c r="C114" s="323"/>
      <c r="D114" s="97" t="s">
        <v>174</v>
      </c>
      <c r="E114" s="97" t="s">
        <v>175</v>
      </c>
      <c r="F114" s="318"/>
      <c r="G114" s="319"/>
      <c r="H114" s="313"/>
      <c r="I114" s="72" t="s">
        <v>155</v>
      </c>
      <c r="J114" s="315"/>
      <c r="K114" s="311"/>
      <c r="L114" s="75"/>
      <c r="M114" s="69"/>
      <c r="N114" s="69"/>
      <c r="O114" s="35" t="s">
        <v>289</v>
      </c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</row>
    <row r="115" spans="1:49" s="35" customFormat="1" ht="15">
      <c r="A115" s="20"/>
      <c r="B115" s="95" t="s">
        <v>167</v>
      </c>
      <c r="C115" s="39"/>
      <c r="D115" s="70"/>
      <c r="E115" s="70"/>
      <c r="F115" s="318"/>
      <c r="G115" s="319"/>
      <c r="H115" s="71"/>
      <c r="I115" s="72" t="s">
        <v>155</v>
      </c>
      <c r="J115" s="73" t="e">
        <f>H115/F115</f>
        <v>#DIV/0!</v>
      </c>
      <c r="K115" s="74" t="e">
        <f t="shared" si="2"/>
        <v>#DIV/0!</v>
      </c>
      <c r="L115" s="75"/>
      <c r="M115" s="69"/>
      <c r="N115" s="69"/>
      <c r="O115" s="35" t="s">
        <v>304</v>
      </c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</row>
    <row r="116" spans="1:49" s="35" customFormat="1" ht="15">
      <c r="A116" s="20"/>
      <c r="B116" s="95" t="s">
        <v>294</v>
      </c>
      <c r="C116" s="39"/>
      <c r="D116" s="70"/>
      <c r="E116" s="70"/>
      <c r="F116" s="320"/>
      <c r="G116" s="321"/>
      <c r="H116" s="71"/>
      <c r="I116" s="72" t="s">
        <v>155</v>
      </c>
      <c r="J116" s="73" t="e">
        <f>H116/F116</f>
        <v>#DIV/0!</v>
      </c>
      <c r="K116" s="74" t="e">
        <f t="shared" si="2"/>
        <v>#DIV/0!</v>
      </c>
      <c r="L116" s="75"/>
      <c r="M116" s="69"/>
      <c r="N116" s="69"/>
      <c r="O116" s="35" t="s">
        <v>318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</row>
    <row r="117" spans="1:49" s="35" customFormat="1" ht="15">
      <c r="A117" s="20"/>
      <c r="B117" s="95" t="s">
        <v>294</v>
      </c>
      <c r="C117" s="39"/>
      <c r="D117" s="70"/>
      <c r="E117" s="70"/>
      <c r="F117" s="318"/>
      <c r="G117" s="319"/>
      <c r="H117" s="71"/>
      <c r="I117" s="72" t="s">
        <v>155</v>
      </c>
      <c r="J117" s="73" t="e">
        <f>H117/F117</f>
        <v>#DIV/0!</v>
      </c>
      <c r="K117" s="74" t="e">
        <f t="shared" si="2"/>
        <v>#DIV/0!</v>
      </c>
      <c r="L117" s="75"/>
      <c r="M117" s="69"/>
      <c r="N117" s="69"/>
      <c r="O117" s="35" t="s">
        <v>319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</row>
    <row r="118" spans="2:15" s="20" customFormat="1" ht="15">
      <c r="B118" s="95" t="s">
        <v>294</v>
      </c>
      <c r="C118" s="39"/>
      <c r="D118" s="70"/>
      <c r="E118" s="70"/>
      <c r="F118" s="320"/>
      <c r="G118" s="321"/>
      <c r="H118" s="71"/>
      <c r="I118" s="72" t="s">
        <v>155</v>
      </c>
      <c r="J118" s="73" t="e">
        <f>H118/F118</f>
        <v>#DIV/0!</v>
      </c>
      <c r="K118" s="74" t="e">
        <f t="shared" si="2"/>
        <v>#DIV/0!</v>
      </c>
      <c r="L118" s="75"/>
      <c r="M118" s="69"/>
      <c r="N118" s="69"/>
      <c r="O118" s="35" t="s">
        <v>281</v>
      </c>
    </row>
    <row r="119" spans="2:15" s="20" customFormat="1" ht="17.25" customHeight="1">
      <c r="B119" s="77"/>
      <c r="C119" s="78"/>
      <c r="D119" s="79"/>
      <c r="F119" s="80"/>
      <c r="O119" s="35"/>
    </row>
    <row r="120" spans="1:28" ht="20.25" customHeight="1">
      <c r="A120" s="46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35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</row>
    <row r="121" spans="1:15" s="20" customFormat="1" ht="23.25" customHeight="1">
      <c r="A121" s="46"/>
      <c r="B121" s="32" t="s">
        <v>8</v>
      </c>
      <c r="C121" s="81"/>
      <c r="D121" s="82"/>
      <c r="E121" s="68"/>
      <c r="F121" s="68"/>
      <c r="G121" s="68"/>
      <c r="H121" s="68"/>
      <c r="I121" s="68"/>
      <c r="O121" s="35"/>
    </row>
    <row r="122" spans="2:15" s="20" customFormat="1" ht="16.5" customHeight="1">
      <c r="B122" s="18" t="s">
        <v>96</v>
      </c>
      <c r="C122" s="23"/>
      <c r="D122" s="68"/>
      <c r="E122" s="68"/>
      <c r="F122" s="68"/>
      <c r="G122" s="68"/>
      <c r="H122" s="68"/>
      <c r="I122" s="68"/>
      <c r="O122" s="35"/>
    </row>
    <row r="123" spans="2:15" s="20" customFormat="1" ht="16.5" customHeight="1">
      <c r="B123" s="61" t="s">
        <v>162</v>
      </c>
      <c r="C123" s="61" t="s">
        <v>149</v>
      </c>
      <c r="D123" s="3" t="s">
        <v>150</v>
      </c>
      <c r="E123" s="3" t="s">
        <v>1</v>
      </c>
      <c r="F123" s="84" t="s">
        <v>158</v>
      </c>
      <c r="G123" s="84" t="s">
        <v>56</v>
      </c>
      <c r="H123" s="84" t="s">
        <v>55</v>
      </c>
      <c r="I123" s="84" t="s">
        <v>54</v>
      </c>
      <c r="J123" s="84" t="s">
        <v>57</v>
      </c>
      <c r="O123" s="35"/>
    </row>
    <row r="124" spans="2:15" s="20" customFormat="1" ht="15">
      <c r="B124" s="304" t="s">
        <v>163</v>
      </c>
      <c r="C124" s="308" t="s">
        <v>168</v>
      </c>
      <c r="D124" s="309" t="s">
        <v>155</v>
      </c>
      <c r="E124" s="74" t="s">
        <v>298</v>
      </c>
      <c r="F124" s="98" t="e">
        <f>J103</f>
        <v>#DIV/0!</v>
      </c>
      <c r="G124" s="74" t="s">
        <v>155</v>
      </c>
      <c r="H124" s="74" t="s">
        <v>155</v>
      </c>
      <c r="I124" s="74" t="s">
        <v>155</v>
      </c>
      <c r="J124" s="74" t="s">
        <v>155</v>
      </c>
      <c r="O124" s="35"/>
    </row>
    <row r="125" spans="2:15" s="20" customFormat="1" ht="17.25" customHeight="1">
      <c r="B125" s="305"/>
      <c r="C125" s="308"/>
      <c r="D125" s="309"/>
      <c r="E125" s="74" t="s">
        <v>0</v>
      </c>
      <c r="F125" s="74" t="e">
        <f>K103</f>
        <v>#DIV/0!</v>
      </c>
      <c r="G125" s="74" t="s">
        <v>155</v>
      </c>
      <c r="H125" s="74" t="s">
        <v>155</v>
      </c>
      <c r="I125" s="74" t="s">
        <v>155</v>
      </c>
      <c r="J125" s="74" t="s">
        <v>155</v>
      </c>
      <c r="O125" s="35"/>
    </row>
    <row r="126" spans="2:10" s="20" customFormat="1" ht="15">
      <c r="B126" s="304" t="s">
        <v>163</v>
      </c>
      <c r="C126" s="308" t="s">
        <v>169</v>
      </c>
      <c r="D126" s="309" t="s">
        <v>176</v>
      </c>
      <c r="E126" s="74" t="s">
        <v>177</v>
      </c>
      <c r="F126" s="98" t="e">
        <f>J104</f>
        <v>#DIV/0!</v>
      </c>
      <c r="G126" s="74" t="s">
        <v>155</v>
      </c>
      <c r="H126" s="74" t="s">
        <v>155</v>
      </c>
      <c r="I126" s="74" t="s">
        <v>155</v>
      </c>
      <c r="J126" s="74" t="s">
        <v>155</v>
      </c>
    </row>
    <row r="127" spans="2:15" s="20" customFormat="1" ht="15" customHeight="1">
      <c r="B127" s="305"/>
      <c r="C127" s="308"/>
      <c r="D127" s="309"/>
      <c r="E127" s="74" t="s">
        <v>0</v>
      </c>
      <c r="F127" s="74" t="e">
        <f>K104</f>
        <v>#DIV/0!</v>
      </c>
      <c r="G127" s="74" t="s">
        <v>155</v>
      </c>
      <c r="H127" s="74" t="s">
        <v>155</v>
      </c>
      <c r="I127" s="74" t="s">
        <v>155</v>
      </c>
      <c r="J127" s="74" t="s">
        <v>155</v>
      </c>
      <c r="O127" s="17" t="s">
        <v>156</v>
      </c>
    </row>
    <row r="128" spans="2:15" s="20" customFormat="1" ht="17.25">
      <c r="B128" s="304" t="s">
        <v>164</v>
      </c>
      <c r="C128" s="308" t="s">
        <v>168</v>
      </c>
      <c r="D128" s="309" t="s">
        <v>155</v>
      </c>
      <c r="E128" s="74" t="s">
        <v>298</v>
      </c>
      <c r="F128" s="98" t="e">
        <f>J106</f>
        <v>#DIV/0!</v>
      </c>
      <c r="G128" s="74" t="s">
        <v>155</v>
      </c>
      <c r="H128" s="74" t="s">
        <v>155</v>
      </c>
      <c r="I128" s="74" t="s">
        <v>155</v>
      </c>
      <c r="J128" s="74" t="s">
        <v>155</v>
      </c>
      <c r="O128" s="1" t="s">
        <v>157</v>
      </c>
    </row>
    <row r="129" spans="2:15" s="20" customFormat="1" ht="17.25" customHeight="1">
      <c r="B129" s="305"/>
      <c r="C129" s="308"/>
      <c r="D129" s="309"/>
      <c r="E129" s="74" t="s">
        <v>0</v>
      </c>
      <c r="F129" s="74" t="e">
        <f>K106</f>
        <v>#DIV/0!</v>
      </c>
      <c r="G129" s="74" t="s">
        <v>155</v>
      </c>
      <c r="H129" s="74" t="s">
        <v>155</v>
      </c>
      <c r="I129" s="74" t="s">
        <v>155</v>
      </c>
      <c r="J129" s="74" t="s">
        <v>155</v>
      </c>
      <c r="O129" s="1" t="s">
        <v>50</v>
      </c>
    </row>
    <row r="130" spans="2:15" s="20" customFormat="1" ht="15">
      <c r="B130" s="306" t="s">
        <v>164</v>
      </c>
      <c r="C130" s="308" t="s">
        <v>169</v>
      </c>
      <c r="D130" s="309" t="s">
        <v>176</v>
      </c>
      <c r="E130" s="74" t="s">
        <v>177</v>
      </c>
      <c r="F130" s="98" t="e">
        <f>J107</f>
        <v>#DIV/0!</v>
      </c>
      <c r="G130" s="74" t="s">
        <v>155</v>
      </c>
      <c r="H130" s="74" t="s">
        <v>155</v>
      </c>
      <c r="I130" s="74" t="s">
        <v>155</v>
      </c>
      <c r="J130" s="74" t="s">
        <v>155</v>
      </c>
      <c r="O130" s="1" t="s">
        <v>52</v>
      </c>
    </row>
    <row r="131" spans="2:15" s="20" customFormat="1" ht="18.75" customHeight="1">
      <c r="B131" s="307"/>
      <c r="C131" s="308"/>
      <c r="D131" s="309"/>
      <c r="E131" s="74" t="s">
        <v>0</v>
      </c>
      <c r="F131" s="74" t="e">
        <f>K107</f>
        <v>#DIV/0!</v>
      </c>
      <c r="G131" s="74" t="s">
        <v>155</v>
      </c>
      <c r="H131" s="74" t="s">
        <v>155</v>
      </c>
      <c r="I131" s="74" t="s">
        <v>155</v>
      </c>
      <c r="J131" s="74" t="s">
        <v>155</v>
      </c>
      <c r="O131" s="1" t="s">
        <v>86</v>
      </c>
    </row>
    <row r="132" spans="2:15" s="20" customFormat="1" ht="15">
      <c r="B132" s="304" t="s">
        <v>165</v>
      </c>
      <c r="C132" s="308" t="s">
        <v>168</v>
      </c>
      <c r="D132" s="309" t="s">
        <v>155</v>
      </c>
      <c r="E132" s="74" t="s">
        <v>298</v>
      </c>
      <c r="F132" s="98" t="e">
        <f>J109</f>
        <v>#DIV/0!</v>
      </c>
      <c r="G132" s="74" t="s">
        <v>155</v>
      </c>
      <c r="H132" s="74" t="s">
        <v>155</v>
      </c>
      <c r="I132" s="74" t="s">
        <v>155</v>
      </c>
      <c r="J132" s="74" t="s">
        <v>155</v>
      </c>
      <c r="O132" s="1" t="s">
        <v>87</v>
      </c>
    </row>
    <row r="133" spans="2:15" s="20" customFormat="1" ht="15.75" customHeight="1">
      <c r="B133" s="305"/>
      <c r="C133" s="308"/>
      <c r="D133" s="309"/>
      <c r="E133" s="74" t="s">
        <v>0</v>
      </c>
      <c r="F133" s="74" t="e">
        <f>K109</f>
        <v>#DIV/0!</v>
      </c>
      <c r="G133" s="74" t="s">
        <v>155</v>
      </c>
      <c r="H133" s="74" t="s">
        <v>155</v>
      </c>
      <c r="I133" s="74" t="s">
        <v>155</v>
      </c>
      <c r="J133" s="74" t="s">
        <v>155</v>
      </c>
      <c r="O133" s="1" t="s">
        <v>159</v>
      </c>
    </row>
    <row r="134" spans="2:15" s="20" customFormat="1" ht="15" customHeight="1">
      <c r="B134" s="304" t="s">
        <v>165</v>
      </c>
      <c r="C134" s="308" t="s">
        <v>169</v>
      </c>
      <c r="D134" s="309" t="s">
        <v>176</v>
      </c>
      <c r="E134" s="74" t="s">
        <v>177</v>
      </c>
      <c r="F134" s="98" t="e">
        <f>J110</f>
        <v>#DIV/0!</v>
      </c>
      <c r="G134" s="74" t="s">
        <v>155</v>
      </c>
      <c r="H134" s="74" t="s">
        <v>155</v>
      </c>
      <c r="I134" s="74" t="s">
        <v>155</v>
      </c>
      <c r="J134" s="74" t="s">
        <v>155</v>
      </c>
      <c r="O134" s="1" t="s">
        <v>51</v>
      </c>
    </row>
    <row r="135" spans="2:15" s="20" customFormat="1" ht="15.75" customHeight="1">
      <c r="B135" s="305"/>
      <c r="C135" s="308"/>
      <c r="D135" s="309"/>
      <c r="E135" s="74" t="s">
        <v>0</v>
      </c>
      <c r="F135" s="74" t="e">
        <f>K110</f>
        <v>#DIV/0!</v>
      </c>
      <c r="G135" s="74" t="s">
        <v>155</v>
      </c>
      <c r="H135" s="74" t="s">
        <v>155</v>
      </c>
      <c r="I135" s="74" t="s">
        <v>155</v>
      </c>
      <c r="J135" s="74" t="s">
        <v>155</v>
      </c>
      <c r="O135" s="1" t="s">
        <v>290</v>
      </c>
    </row>
    <row r="136" spans="2:15" s="20" customFormat="1" ht="15">
      <c r="B136" s="304" t="s">
        <v>166</v>
      </c>
      <c r="C136" s="308" t="s">
        <v>170</v>
      </c>
      <c r="D136" s="309" t="s">
        <v>168</v>
      </c>
      <c r="E136" s="74" t="s">
        <v>298</v>
      </c>
      <c r="F136" s="74" t="e">
        <f>J112</f>
        <v>#DIV/0!</v>
      </c>
      <c r="G136" s="74" t="s">
        <v>155</v>
      </c>
      <c r="H136" s="74" t="s">
        <v>155</v>
      </c>
      <c r="I136" s="74" t="s">
        <v>155</v>
      </c>
      <c r="J136" s="74" t="s">
        <v>155</v>
      </c>
      <c r="O136" s="1" t="s">
        <v>291</v>
      </c>
    </row>
    <row r="137" spans="2:15" s="20" customFormat="1" ht="18.75" customHeight="1">
      <c r="B137" s="305"/>
      <c r="C137" s="308"/>
      <c r="D137" s="309"/>
      <c r="E137" s="74" t="s">
        <v>0</v>
      </c>
      <c r="F137" s="74" t="e">
        <f>K112</f>
        <v>#DIV/0!</v>
      </c>
      <c r="G137" s="74" t="s">
        <v>155</v>
      </c>
      <c r="H137" s="74" t="s">
        <v>155</v>
      </c>
      <c r="I137" s="74" t="s">
        <v>155</v>
      </c>
      <c r="J137" s="74" t="s">
        <v>155</v>
      </c>
      <c r="O137" s="1" t="s">
        <v>292</v>
      </c>
    </row>
    <row r="138" spans="2:15" s="20" customFormat="1" ht="15" customHeight="1">
      <c r="B138" s="304" t="s">
        <v>166</v>
      </c>
      <c r="C138" s="309" t="s">
        <v>171</v>
      </c>
      <c r="D138" s="309" t="s">
        <v>176</v>
      </c>
      <c r="E138" s="74" t="s">
        <v>177</v>
      </c>
      <c r="F138" s="98" t="e">
        <f>J113</f>
        <v>#DIV/0!</v>
      </c>
      <c r="G138" s="74" t="s">
        <v>155</v>
      </c>
      <c r="H138" s="74" t="s">
        <v>155</v>
      </c>
      <c r="I138" s="74" t="s">
        <v>155</v>
      </c>
      <c r="J138" s="74" t="s">
        <v>155</v>
      </c>
      <c r="O138" s="1" t="s">
        <v>293</v>
      </c>
    </row>
    <row r="139" spans="2:15" s="20" customFormat="1" ht="18" customHeight="1">
      <c r="B139" s="305"/>
      <c r="C139" s="309"/>
      <c r="D139" s="309"/>
      <c r="E139" s="74" t="s">
        <v>0</v>
      </c>
      <c r="F139" s="74" t="e">
        <f>K113</f>
        <v>#DIV/0!</v>
      </c>
      <c r="G139" s="74" t="s">
        <v>155</v>
      </c>
      <c r="H139" s="74" t="s">
        <v>155</v>
      </c>
      <c r="I139" s="74" t="s">
        <v>155</v>
      </c>
      <c r="J139" s="74" t="s">
        <v>155</v>
      </c>
      <c r="O139" s="20" t="s">
        <v>320</v>
      </c>
    </row>
    <row r="140" spans="2:15" s="20" customFormat="1" ht="15">
      <c r="B140" s="304" t="s">
        <v>167</v>
      </c>
      <c r="C140" s="308">
        <f>C115</f>
        <v>0</v>
      </c>
      <c r="D140" s="309">
        <f>D115</f>
        <v>0</v>
      </c>
      <c r="E140" s="74" t="str">
        <f>CONCATENATE("m³/",E115)</f>
        <v>m³/</v>
      </c>
      <c r="F140" s="98" t="e">
        <f>J115</f>
        <v>#DIV/0!</v>
      </c>
      <c r="G140" s="74" t="s">
        <v>155</v>
      </c>
      <c r="H140" s="74" t="s">
        <v>155</v>
      </c>
      <c r="I140" s="74" t="s">
        <v>155</v>
      </c>
      <c r="J140" s="74" t="s">
        <v>155</v>
      </c>
      <c r="O140" s="1" t="s">
        <v>321</v>
      </c>
    </row>
    <row r="141" spans="2:15" s="20" customFormat="1" ht="18" customHeight="1">
      <c r="B141" s="305"/>
      <c r="C141" s="308"/>
      <c r="D141" s="309"/>
      <c r="E141" s="74" t="s">
        <v>0</v>
      </c>
      <c r="F141" s="74" t="e">
        <f>K115</f>
        <v>#DIV/0!</v>
      </c>
      <c r="G141" s="74" t="s">
        <v>155</v>
      </c>
      <c r="H141" s="74" t="s">
        <v>155</v>
      </c>
      <c r="I141" s="74" t="s">
        <v>155</v>
      </c>
      <c r="J141" s="74" t="s">
        <v>155</v>
      </c>
      <c r="O141" s="35" t="s">
        <v>281</v>
      </c>
    </row>
    <row r="142" spans="2:15" s="20" customFormat="1" ht="15">
      <c r="B142" s="304" t="s">
        <v>294</v>
      </c>
      <c r="C142" s="308">
        <f>C116</f>
        <v>0</v>
      </c>
      <c r="D142" s="309">
        <f>D116</f>
        <v>0</v>
      </c>
      <c r="E142" s="74" t="str">
        <f>CONCATENATE("m³/",E116)</f>
        <v>m³/</v>
      </c>
      <c r="F142" s="98" t="e">
        <f>J116</f>
        <v>#DIV/0!</v>
      </c>
      <c r="G142" s="74" t="s">
        <v>155</v>
      </c>
      <c r="H142" s="74" t="s">
        <v>155</v>
      </c>
      <c r="I142" s="74" t="s">
        <v>155</v>
      </c>
      <c r="J142" s="74" t="s">
        <v>155</v>
      </c>
      <c r="O142" s="1"/>
    </row>
    <row r="143" spans="2:15" s="20" customFormat="1" ht="19.5" customHeight="1">
      <c r="B143" s="305"/>
      <c r="C143" s="308"/>
      <c r="D143" s="309"/>
      <c r="E143" s="74" t="s">
        <v>0</v>
      </c>
      <c r="F143" s="74" t="e">
        <f>K116</f>
        <v>#DIV/0!</v>
      </c>
      <c r="G143" s="74" t="s">
        <v>155</v>
      </c>
      <c r="H143" s="74" t="s">
        <v>155</v>
      </c>
      <c r="I143" s="74" t="s">
        <v>155</v>
      </c>
      <c r="J143" s="74" t="s">
        <v>155</v>
      </c>
      <c r="O143" s="1"/>
    </row>
    <row r="144" spans="2:15" s="20" customFormat="1" ht="15">
      <c r="B144" s="304" t="s">
        <v>294</v>
      </c>
      <c r="C144" s="308">
        <f>C117</f>
        <v>0</v>
      </c>
      <c r="D144" s="309">
        <f>D117</f>
        <v>0</v>
      </c>
      <c r="E144" s="74" t="str">
        <f>CONCATENATE("m³/",E117)</f>
        <v>m³/</v>
      </c>
      <c r="F144" s="98" t="e">
        <f>J117</f>
        <v>#DIV/0!</v>
      </c>
      <c r="G144" s="74" t="s">
        <v>155</v>
      </c>
      <c r="H144" s="74" t="s">
        <v>155</v>
      </c>
      <c r="I144" s="74" t="s">
        <v>155</v>
      </c>
      <c r="J144" s="74" t="s">
        <v>155</v>
      </c>
      <c r="O144" s="1"/>
    </row>
    <row r="145" spans="2:15" s="20" customFormat="1" ht="19.5" customHeight="1">
      <c r="B145" s="305"/>
      <c r="C145" s="308"/>
      <c r="D145" s="309"/>
      <c r="E145" s="74" t="s">
        <v>0</v>
      </c>
      <c r="F145" s="74" t="e">
        <f>K117</f>
        <v>#DIV/0!</v>
      </c>
      <c r="G145" s="74" t="s">
        <v>155</v>
      </c>
      <c r="H145" s="74" t="s">
        <v>155</v>
      </c>
      <c r="I145" s="74" t="s">
        <v>155</v>
      </c>
      <c r="J145" s="74" t="s">
        <v>155</v>
      </c>
      <c r="O145" s="1"/>
    </row>
    <row r="146" spans="2:15" s="20" customFormat="1" ht="15">
      <c r="B146" s="304" t="s">
        <v>294</v>
      </c>
      <c r="C146" s="308">
        <f>C118</f>
        <v>0</v>
      </c>
      <c r="D146" s="309">
        <f>D118</f>
        <v>0</v>
      </c>
      <c r="E146" s="74" t="str">
        <f>CONCATENATE("m³/",E118)</f>
        <v>m³/</v>
      </c>
      <c r="F146" s="98" t="e">
        <f>J118</f>
        <v>#DIV/0!</v>
      </c>
      <c r="G146" s="74" t="s">
        <v>155</v>
      </c>
      <c r="H146" s="74" t="s">
        <v>155</v>
      </c>
      <c r="I146" s="74" t="s">
        <v>155</v>
      </c>
      <c r="J146" s="74" t="s">
        <v>155</v>
      </c>
      <c r="O146" s="1"/>
    </row>
    <row r="147" spans="2:15" s="20" customFormat="1" ht="21" customHeight="1">
      <c r="B147" s="305"/>
      <c r="C147" s="308"/>
      <c r="D147" s="309"/>
      <c r="E147" s="74" t="s">
        <v>0</v>
      </c>
      <c r="F147" s="74" t="e">
        <f>K118</f>
        <v>#DIV/0!</v>
      </c>
      <c r="G147" s="74" t="s">
        <v>155</v>
      </c>
      <c r="H147" s="74" t="s">
        <v>155</v>
      </c>
      <c r="I147" s="74" t="s">
        <v>155</v>
      </c>
      <c r="J147" s="74" t="s">
        <v>155</v>
      </c>
      <c r="O147" s="1"/>
    </row>
    <row r="148" spans="2:15" s="20" customFormat="1" ht="15">
      <c r="B148" s="18"/>
      <c r="C148" s="23"/>
      <c r="D148" s="68"/>
      <c r="E148" s="68"/>
      <c r="F148" s="68"/>
      <c r="G148" s="68"/>
      <c r="H148" s="68"/>
      <c r="I148" s="68"/>
      <c r="O148" s="1"/>
    </row>
    <row r="149" spans="1:28" ht="15.75">
      <c r="A149" s="46"/>
      <c r="B149" s="85"/>
      <c r="C149" s="85"/>
      <c r="D149" s="85"/>
      <c r="E149" s="20"/>
      <c r="F149" s="68"/>
      <c r="G149" s="68"/>
      <c r="H149" s="68"/>
      <c r="I149" s="68"/>
      <c r="J149" s="68"/>
      <c r="K149" s="68"/>
      <c r="L149" s="68"/>
      <c r="M149" s="68"/>
      <c r="N149" s="68"/>
      <c r="O149" s="1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</row>
    <row r="150" spans="1:28" ht="15.75">
      <c r="A150" s="46"/>
      <c r="B150" s="32" t="s">
        <v>11</v>
      </c>
      <c r="C150" s="20"/>
      <c r="D150" s="20"/>
      <c r="E150" s="20"/>
      <c r="F150" s="20"/>
      <c r="G150" s="20"/>
      <c r="H150" s="20"/>
      <c r="I150" s="20"/>
      <c r="J150" s="68"/>
      <c r="K150" s="68"/>
      <c r="L150" s="68"/>
      <c r="M150" s="68"/>
      <c r="N150" s="68"/>
      <c r="O150" s="1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</row>
    <row r="151" spans="1:28" ht="19.5" customHeight="1">
      <c r="A151" s="20"/>
      <c r="B151" s="18" t="s">
        <v>99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1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</row>
    <row r="152" spans="1:28" ht="15" customHeight="1">
      <c r="A152" s="20"/>
      <c r="B152" s="37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1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</row>
    <row r="153" spans="1:28" ht="33" customHeight="1">
      <c r="A153" s="20"/>
      <c r="B153" s="4" t="s">
        <v>91</v>
      </c>
      <c r="C153" s="4" t="s">
        <v>92</v>
      </c>
      <c r="D153" s="5" t="s">
        <v>100</v>
      </c>
      <c r="E153" s="5" t="s">
        <v>93</v>
      </c>
      <c r="F153" s="83" t="s">
        <v>94</v>
      </c>
      <c r="G153" s="86" t="s">
        <v>95</v>
      </c>
      <c r="H153" s="86" t="s">
        <v>2</v>
      </c>
      <c r="I153" s="20"/>
      <c r="J153" s="20"/>
      <c r="K153" s="20"/>
      <c r="L153" s="20"/>
      <c r="M153" s="20"/>
      <c r="N153" s="20"/>
      <c r="O153" s="1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</row>
    <row r="154" spans="2:15" s="20" customFormat="1" ht="15">
      <c r="B154" s="13"/>
      <c r="C154" s="14"/>
      <c r="D154" s="15"/>
      <c r="E154" s="15"/>
      <c r="F154" s="87"/>
      <c r="G154" s="87"/>
      <c r="H154" s="88"/>
      <c r="J154" s="68"/>
      <c r="K154" s="68"/>
      <c r="L154" s="68"/>
      <c r="M154" s="68"/>
      <c r="N154" s="68"/>
      <c r="O154" s="1"/>
    </row>
    <row r="155" spans="2:15" s="20" customFormat="1" ht="15">
      <c r="B155" s="13"/>
      <c r="C155" s="14"/>
      <c r="D155" s="15"/>
      <c r="E155" s="15"/>
      <c r="F155" s="87"/>
      <c r="G155" s="87"/>
      <c r="H155" s="88"/>
      <c r="J155" s="68"/>
      <c r="K155" s="68"/>
      <c r="L155" s="68"/>
      <c r="M155" s="68"/>
      <c r="N155" s="68"/>
      <c r="O155" s="1"/>
    </row>
    <row r="156" spans="1:15" s="68" customFormat="1" ht="15">
      <c r="A156" s="20"/>
      <c r="B156" s="13"/>
      <c r="C156" s="14"/>
      <c r="D156" s="15"/>
      <c r="E156" s="15"/>
      <c r="F156" s="87"/>
      <c r="G156" s="87"/>
      <c r="H156" s="88"/>
      <c r="I156" s="20"/>
      <c r="J156" s="20"/>
      <c r="K156" s="20"/>
      <c r="L156" s="20"/>
      <c r="M156" s="20"/>
      <c r="N156" s="20"/>
      <c r="O156" s="1"/>
    </row>
    <row r="157" spans="1:28" ht="15">
      <c r="A157" s="20"/>
      <c r="B157" s="13"/>
      <c r="C157" s="14"/>
      <c r="D157" s="15"/>
      <c r="E157" s="15"/>
      <c r="F157" s="87"/>
      <c r="G157" s="87"/>
      <c r="H157" s="88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</row>
    <row r="158" spans="2:15" s="20" customFormat="1" ht="15">
      <c r="B158" s="13"/>
      <c r="C158" s="14"/>
      <c r="D158" s="15"/>
      <c r="E158" s="15"/>
      <c r="F158" s="87"/>
      <c r="G158" s="87"/>
      <c r="H158" s="88"/>
      <c r="J158" s="68"/>
      <c r="K158" s="68"/>
      <c r="L158" s="68"/>
      <c r="M158" s="68"/>
      <c r="N158" s="68"/>
      <c r="O158" s="23" t="s">
        <v>62</v>
      </c>
    </row>
    <row r="159" spans="2:15" s="20" customFormat="1" ht="15">
      <c r="B159" s="13"/>
      <c r="C159" s="14"/>
      <c r="D159" s="15"/>
      <c r="E159" s="15"/>
      <c r="F159" s="87"/>
      <c r="G159" s="87"/>
      <c r="H159" s="88"/>
      <c r="O159" s="20" t="s">
        <v>63</v>
      </c>
    </row>
    <row r="160" spans="1:49" s="35" customFormat="1" ht="15">
      <c r="A160" s="20"/>
      <c r="B160" s="89"/>
      <c r="C160" s="90"/>
      <c r="D160" s="91"/>
      <c r="E160" s="91"/>
      <c r="F160" s="92"/>
      <c r="G160" s="92"/>
      <c r="H160" s="93"/>
      <c r="I160" s="20"/>
      <c r="J160" s="20"/>
      <c r="K160" s="20"/>
      <c r="L160" s="20"/>
      <c r="M160" s="20"/>
      <c r="N160" s="20"/>
      <c r="O160" s="20" t="s">
        <v>64</v>
      </c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</row>
    <row r="161" spans="1:49" s="35" customFormat="1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</row>
    <row r="162" spans="1:49" s="35" customFormat="1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</row>
    <row r="163" spans="1:49" s="35" customFormat="1" ht="15">
      <c r="A163" s="20"/>
      <c r="B163" s="9" t="s">
        <v>43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3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</row>
    <row r="164" spans="1:49" s="35" customFormat="1" ht="15">
      <c r="A164" s="20"/>
      <c r="B164" s="324" t="s">
        <v>82</v>
      </c>
      <c r="C164" s="324"/>
      <c r="D164" s="324"/>
      <c r="E164" s="324"/>
      <c r="F164" s="324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</row>
    <row r="165" spans="1:49" s="35" customFormat="1" ht="15">
      <c r="A165" s="20"/>
      <c r="B165" s="94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</row>
    <row r="166" spans="1:49" s="35" customFormat="1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</row>
    <row r="167" spans="1:49" s="35" customFormat="1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</row>
    <row r="168" s="20" customFormat="1" ht="15"/>
    <row r="169" s="20" customFormat="1" ht="15">
      <c r="O169" s="67"/>
    </row>
    <row r="170" spans="1:50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67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X170" s="20"/>
    </row>
    <row r="171" s="20" customFormat="1" ht="15"/>
    <row r="172" s="20" customFormat="1" ht="15"/>
    <row r="173" s="20" customFormat="1" ht="15"/>
    <row r="174" s="20" customFormat="1" ht="15"/>
    <row r="175" s="20" customFormat="1" ht="15">
      <c r="O175" s="37" t="s">
        <v>65</v>
      </c>
    </row>
    <row r="176" s="20" customFormat="1" ht="15">
      <c r="O176" s="20">
        <f>SUMIF(B38:B47,"Process (Please specify)",D38:D47)</f>
        <v>0</v>
      </c>
    </row>
    <row r="177" s="20" customFormat="1" ht="15"/>
    <row r="178" s="20" customFormat="1" ht="15">
      <c r="O178" s="23" t="s">
        <v>66</v>
      </c>
    </row>
    <row r="179" s="20" customFormat="1" ht="15">
      <c r="O179" s="20">
        <f>IF(E46="","",CONCATENATE(IF(B46="Others (Please specify)",G46,B46)," - ",E46))</f>
      </c>
    </row>
    <row r="180" s="20" customFormat="1" ht="15">
      <c r="O180" s="20">
        <f aca="true" t="shared" si="3" ref="O180:O187">IF(E47="","",CONCATENATE(IF(B47="Others (Please specify)",G47,B47)," - ",E47))</f>
      </c>
    </row>
    <row r="181" s="20" customFormat="1" ht="15">
      <c r="O181" s="20">
        <f t="shared" si="3"/>
      </c>
    </row>
    <row r="182" s="20" customFormat="1" ht="15">
      <c r="O182" s="20">
        <f t="shared" si="3"/>
      </c>
    </row>
    <row r="183" s="20" customFormat="1" ht="15">
      <c r="O183" s="20">
        <f t="shared" si="3"/>
      </c>
    </row>
    <row r="184" s="20" customFormat="1" ht="15">
      <c r="O184" s="20">
        <f t="shared" si="3"/>
      </c>
    </row>
    <row r="185" s="20" customFormat="1" ht="15">
      <c r="O185" s="20">
        <f t="shared" si="3"/>
      </c>
    </row>
    <row r="186" s="20" customFormat="1" ht="15">
      <c r="O186" s="20">
        <f t="shared" si="3"/>
      </c>
    </row>
    <row r="187" s="20" customFormat="1" ht="15">
      <c r="O187" s="20">
        <f t="shared" si="3"/>
      </c>
    </row>
    <row r="188" s="20" customFormat="1" ht="15">
      <c r="O188" s="23" t="s">
        <v>71</v>
      </c>
    </row>
    <row r="189" s="20" customFormat="1" ht="15">
      <c r="O189" s="20">
        <f>SUMIF(F87:F90,"Process (Please specify)",D87:D90)</f>
        <v>0</v>
      </c>
    </row>
    <row r="190" s="20" customFormat="1" ht="15.75" thickBot="1"/>
    <row r="191" s="20" customFormat="1" ht="15.75" thickBot="1">
      <c r="O191" s="25"/>
    </row>
    <row r="192" s="20" customFormat="1" ht="15.75" thickBot="1">
      <c r="O192" s="28"/>
    </row>
    <row r="193" s="20" customFormat="1" ht="15.75" thickBot="1">
      <c r="O193" s="30"/>
    </row>
    <row r="194" s="20" customFormat="1" ht="15.75" thickBot="1">
      <c r="O194" s="30"/>
    </row>
    <row r="195" s="20" customFormat="1" ht="15.75" thickBot="1">
      <c r="O195" s="30"/>
    </row>
    <row r="196" s="20" customFormat="1" ht="15.75" thickBot="1">
      <c r="O196" s="30"/>
    </row>
    <row r="197" s="20" customFormat="1" ht="15.75" thickBot="1">
      <c r="O197" s="30"/>
    </row>
    <row r="198" s="20" customFormat="1" ht="15.75" thickBot="1">
      <c r="O198" s="30"/>
    </row>
    <row r="199" s="20" customFormat="1" ht="15.75" thickBot="1">
      <c r="O199" s="28"/>
    </row>
    <row r="200" spans="1:28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</row>
    <row r="201" spans="1:28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</row>
    <row r="202" spans="1:28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3" t="s">
        <v>72</v>
      </c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</row>
    <row r="203" spans="1:28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3" t="s">
        <v>73</v>
      </c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</row>
    <row r="204" spans="2:28" ht="1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 t="s">
        <v>74</v>
      </c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</row>
    <row r="205" spans="2:28" ht="1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 t="s">
        <v>75</v>
      </c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</row>
    <row r="206" spans="10:28" ht="15">
      <c r="J206" s="20"/>
      <c r="K206" s="20"/>
      <c r="L206" s="20"/>
      <c r="M206" s="20"/>
      <c r="N206" s="20"/>
      <c r="O206" s="20" t="s">
        <v>76</v>
      </c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</row>
    <row r="207" spans="10:28" ht="15">
      <c r="J207" s="20"/>
      <c r="K207" s="20"/>
      <c r="L207" s="20"/>
      <c r="M207" s="20"/>
      <c r="N207" s="20"/>
      <c r="O207" s="20" t="s">
        <v>77</v>
      </c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</row>
    <row r="208" spans="10:28" ht="15">
      <c r="J208" s="20"/>
      <c r="K208" s="20"/>
      <c r="L208" s="20"/>
      <c r="M208" s="20"/>
      <c r="N208" s="20"/>
      <c r="O208" s="20" t="s">
        <v>78</v>
      </c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</row>
    <row r="209" spans="10:28" ht="15"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</row>
    <row r="210" spans="10:28" ht="15"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</row>
    <row r="211" spans="10:28" ht="15"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</row>
    <row r="212" spans="10:28" ht="15"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</row>
    <row r="213" spans="10:15" ht="15">
      <c r="J213" s="20"/>
      <c r="K213" s="20"/>
      <c r="L213" s="20"/>
      <c r="M213" s="20"/>
      <c r="N213" s="20"/>
      <c r="O213" s="20"/>
    </row>
    <row r="214" spans="10:15" ht="15">
      <c r="J214" s="20"/>
      <c r="K214" s="20"/>
      <c r="L214" s="20"/>
      <c r="M214" s="20"/>
      <c r="N214" s="20"/>
      <c r="O214" s="20"/>
    </row>
    <row r="215" ht="15">
      <c r="O215" s="20"/>
    </row>
    <row r="216" ht="15">
      <c r="O216" s="20"/>
    </row>
    <row r="217" ht="15">
      <c r="O217" s="20"/>
    </row>
    <row r="218" ht="15">
      <c r="O218" s="20"/>
    </row>
    <row r="219" ht="15">
      <c r="O219" s="20"/>
    </row>
    <row r="220" ht="15">
      <c r="O220" s="20"/>
    </row>
    <row r="221" ht="15">
      <c r="O221" s="20"/>
    </row>
    <row r="222" ht="15">
      <c r="O222" s="20"/>
    </row>
    <row r="223" ht="15">
      <c r="O223" s="20"/>
    </row>
  </sheetData>
  <sheetProtection password="CDAC" sheet="1"/>
  <mergeCells count="106">
    <mergeCell ref="B6:D6"/>
    <mergeCell ref="B26:D2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51:C51"/>
    <mergeCell ref="B68:C68"/>
    <mergeCell ref="E68:K68"/>
    <mergeCell ref="L68:M68"/>
    <mergeCell ref="B86:C86"/>
    <mergeCell ref="B87:C87"/>
    <mergeCell ref="B88:C88"/>
    <mergeCell ref="B89:C89"/>
    <mergeCell ref="B90:C90"/>
    <mergeCell ref="B91:C91"/>
    <mergeCell ref="B92:C92"/>
    <mergeCell ref="B101:B102"/>
    <mergeCell ref="C101:C102"/>
    <mergeCell ref="D101:D102"/>
    <mergeCell ref="F115:G115"/>
    <mergeCell ref="F116:G116"/>
    <mergeCell ref="F114:G114"/>
    <mergeCell ref="B107:B108"/>
    <mergeCell ref="B110:B111"/>
    <mergeCell ref="B113:B114"/>
    <mergeCell ref="I101:K101"/>
    <mergeCell ref="F108:G108"/>
    <mergeCell ref="F109:G109"/>
    <mergeCell ref="F110:G110"/>
    <mergeCell ref="F111:G111"/>
    <mergeCell ref="F112:G112"/>
    <mergeCell ref="F103:G103"/>
    <mergeCell ref="B164:F164"/>
    <mergeCell ref="F101:G102"/>
    <mergeCell ref="H101:H102"/>
    <mergeCell ref="E101:E102"/>
    <mergeCell ref="F104:G104"/>
    <mergeCell ref="F105:G105"/>
    <mergeCell ref="F106:G106"/>
    <mergeCell ref="F107:G107"/>
    <mergeCell ref="F113:G113"/>
    <mergeCell ref="B104:B105"/>
    <mergeCell ref="C104:C105"/>
    <mergeCell ref="C107:C108"/>
    <mergeCell ref="C110:C111"/>
    <mergeCell ref="C113:C114"/>
    <mergeCell ref="J107:J108"/>
    <mergeCell ref="H110:H111"/>
    <mergeCell ref="J110:J111"/>
    <mergeCell ref="H113:H114"/>
    <mergeCell ref="J113:J114"/>
    <mergeCell ref="L101:L102"/>
    <mergeCell ref="D142:D143"/>
    <mergeCell ref="D144:D145"/>
    <mergeCell ref="D146:D147"/>
    <mergeCell ref="D136:D137"/>
    <mergeCell ref="D138:D139"/>
    <mergeCell ref="F117:G117"/>
    <mergeCell ref="F118:G118"/>
    <mergeCell ref="D124:D125"/>
    <mergeCell ref="D126:D127"/>
    <mergeCell ref="D128:D129"/>
    <mergeCell ref="K104:K105"/>
    <mergeCell ref="K107:K108"/>
    <mergeCell ref="K110:K111"/>
    <mergeCell ref="K113:K114"/>
    <mergeCell ref="H104:H105"/>
    <mergeCell ref="J104:J105"/>
    <mergeCell ref="H107:H108"/>
    <mergeCell ref="D130:D131"/>
    <mergeCell ref="C136:C137"/>
    <mergeCell ref="C138:C139"/>
    <mergeCell ref="C140:C141"/>
    <mergeCell ref="C142:C143"/>
    <mergeCell ref="C144:C145"/>
    <mergeCell ref="C134:C135"/>
    <mergeCell ref="D132:D133"/>
    <mergeCell ref="D134:D135"/>
    <mergeCell ref="D140:D141"/>
    <mergeCell ref="C146:C147"/>
    <mergeCell ref="B140:B141"/>
    <mergeCell ref="C124:C125"/>
    <mergeCell ref="C126:C127"/>
    <mergeCell ref="C128:C129"/>
    <mergeCell ref="C130:C131"/>
    <mergeCell ref="C132:C133"/>
    <mergeCell ref="B142:B143"/>
    <mergeCell ref="B144:B145"/>
    <mergeCell ref="B146:B147"/>
    <mergeCell ref="B126:B127"/>
    <mergeCell ref="B130:B131"/>
    <mergeCell ref="B134:B135"/>
    <mergeCell ref="B138:B139"/>
    <mergeCell ref="B124:B125"/>
    <mergeCell ref="B128:B129"/>
    <mergeCell ref="B132:B133"/>
    <mergeCell ref="B136:B137"/>
  </mergeCells>
  <conditionalFormatting sqref="D70">
    <cfRule type="expression" priority="42" dxfId="0" stopIfTrue="1">
      <formula>B66&lt;&gt;"Non-Industry"</formula>
    </cfRule>
  </conditionalFormatting>
  <conditionalFormatting sqref="D72">
    <cfRule type="expression" priority="20" dxfId="0" stopIfTrue="1">
      <formula>B66&lt;&gt;"Non-Industry"</formula>
    </cfRule>
    <cfRule type="expression" priority="41" dxfId="0" stopIfTrue="1">
      <formula>B66="Industry"</formula>
    </cfRule>
  </conditionalFormatting>
  <conditionalFormatting sqref="D73">
    <cfRule type="expression" priority="40" dxfId="0" stopIfTrue="1">
      <formula>B66&lt;&gt;"Non-Industry"</formula>
    </cfRule>
  </conditionalFormatting>
  <conditionalFormatting sqref="F70">
    <cfRule type="expression" priority="39" dxfId="0" stopIfTrue="1">
      <formula>E70="Amount of Blowdown &amp; Makeup (m³/yr)"</formula>
    </cfRule>
  </conditionalFormatting>
  <conditionalFormatting sqref="G70">
    <cfRule type="expression" priority="38" dxfId="0" stopIfTrue="1">
      <formula>E70="Amount of Blowdown &amp; Makeup (m³/yr)"</formula>
    </cfRule>
  </conditionalFormatting>
  <conditionalFormatting sqref="H70">
    <cfRule type="expression" priority="37" dxfId="0" stopIfTrue="1">
      <formula>E70&lt;&gt;"Amount of Blowdown &amp; Makeup (m³/yr)"</formula>
    </cfRule>
  </conditionalFormatting>
  <conditionalFormatting sqref="I70">
    <cfRule type="expression" priority="36" dxfId="0" stopIfTrue="1">
      <formula>E70&lt;&gt;"Amount of Blowdown &amp; Makeup (m³/yr)"</formula>
    </cfRule>
  </conditionalFormatting>
  <conditionalFormatting sqref="F71">
    <cfRule type="expression" priority="35" dxfId="0" stopIfTrue="1">
      <formula>E71="Amount of Blowdown &amp; Makeup (m³/yr)"</formula>
    </cfRule>
  </conditionalFormatting>
  <conditionalFormatting sqref="G71">
    <cfRule type="expression" priority="34" dxfId="0" stopIfTrue="1">
      <formula>E71="Amount of Blowdown &amp; Makeup (m³/yr)"</formula>
    </cfRule>
  </conditionalFormatting>
  <conditionalFormatting sqref="F72">
    <cfRule type="expression" priority="33" dxfId="0" stopIfTrue="1">
      <formula>E72="Amount of Blowdown &amp; Makeup (m³/yr)"</formula>
    </cfRule>
  </conditionalFormatting>
  <conditionalFormatting sqref="G72">
    <cfRule type="expression" priority="32" dxfId="0" stopIfTrue="1">
      <formula>E72="Amount of Blowdown &amp; Makeup (m³/yr)"</formula>
    </cfRule>
  </conditionalFormatting>
  <conditionalFormatting sqref="G73">
    <cfRule type="expression" priority="31" dxfId="0" stopIfTrue="1">
      <formula>E73="Amount of Blowdown &amp; Makeup (m³/yr)"</formula>
    </cfRule>
  </conditionalFormatting>
  <conditionalFormatting sqref="F73">
    <cfRule type="expression" priority="30" dxfId="0" stopIfTrue="1">
      <formula>E73="Amount of Blowdown &amp; Makeup (m³/yr)"</formula>
    </cfRule>
  </conditionalFormatting>
  <conditionalFormatting sqref="H71">
    <cfRule type="expression" priority="29" dxfId="0" stopIfTrue="1">
      <formula>E71&lt;&gt;"Amount of Blowdown &amp; Makeup (m³/yr)"</formula>
    </cfRule>
  </conditionalFormatting>
  <conditionalFormatting sqref="I71">
    <cfRule type="expression" priority="28" dxfId="0" stopIfTrue="1">
      <formula>E71&lt;&gt;"Amount of Blowdown &amp; Makeup (m³/yr)"</formula>
    </cfRule>
  </conditionalFormatting>
  <conditionalFormatting sqref="H72">
    <cfRule type="expression" priority="27" dxfId="0" stopIfTrue="1">
      <formula>E72&lt;&gt;"Amount of Blowdown &amp; Makeup (m³/yr)"</formula>
    </cfRule>
  </conditionalFormatting>
  <conditionalFormatting sqref="I72">
    <cfRule type="expression" priority="26" dxfId="0" stopIfTrue="1">
      <formula>E72&lt;&gt;"Amount of Blowdown &amp; Makeup (m³/yr)"</formula>
    </cfRule>
  </conditionalFormatting>
  <conditionalFormatting sqref="H73">
    <cfRule type="expression" priority="25" dxfId="0" stopIfTrue="1">
      <formula>E73&lt;&gt;"Amount of Blowdown &amp; Makeup (m³/yr)"</formula>
    </cfRule>
  </conditionalFormatting>
  <conditionalFormatting sqref="I73">
    <cfRule type="expression" priority="24" dxfId="0" stopIfTrue="1">
      <formula>E73&lt;&gt;"Amount of Blowdown &amp; Makeup (m³/yr)"</formula>
    </cfRule>
  </conditionalFormatting>
  <conditionalFormatting sqref="D69">
    <cfRule type="expression" priority="23" dxfId="0" stopIfTrue="1">
      <formula>B66&lt;&gt;"Non-Industry"</formula>
    </cfRule>
  </conditionalFormatting>
  <conditionalFormatting sqref="D68">
    <cfRule type="expression" priority="22" dxfId="0" stopIfTrue="1">
      <formula>B66&lt;&gt;"Non-Industry"</formula>
    </cfRule>
  </conditionalFormatting>
  <conditionalFormatting sqref="D71">
    <cfRule type="expression" priority="21" dxfId="0" stopIfTrue="1">
      <formula>B66&lt;&gt;"Non-Industry"</formula>
    </cfRule>
  </conditionalFormatting>
  <conditionalFormatting sqref="B103:L105">
    <cfRule type="expression" priority="19" dxfId="0" stopIfTrue="1">
      <formula>$B$99&lt;&gt;TRUE</formula>
    </cfRule>
  </conditionalFormatting>
  <conditionalFormatting sqref="B107:L108 B106:D106 F106:L106">
    <cfRule type="expression" priority="18" dxfId="0" stopIfTrue="1">
      <formula>$C$99&lt;&gt;TRUE</formula>
    </cfRule>
  </conditionalFormatting>
  <conditionalFormatting sqref="B110:L111 B109:D109 F109:L109">
    <cfRule type="expression" priority="17" dxfId="0" stopIfTrue="1">
      <formula>$D$99&lt;&gt;TRUE</formula>
    </cfRule>
  </conditionalFormatting>
  <conditionalFormatting sqref="B113:L114 B112:D112 F112:L112">
    <cfRule type="expression" priority="16" dxfId="0" stopIfTrue="1">
      <formula>$E$99&lt;&gt;TRUE</formula>
    </cfRule>
  </conditionalFormatting>
  <conditionalFormatting sqref="B115:L115">
    <cfRule type="expression" priority="15" dxfId="0" stopIfTrue="1">
      <formula>$F$99&lt;&gt;TRUE</formula>
    </cfRule>
  </conditionalFormatting>
  <conditionalFormatting sqref="B116:L118">
    <cfRule type="expression" priority="14" dxfId="0" stopIfTrue="1">
      <formula>$G$99&lt;&gt;TRUE</formula>
    </cfRule>
  </conditionalFormatting>
  <conditionalFormatting sqref="B142 B144 B146">
    <cfRule type="expression" priority="13" dxfId="0" stopIfTrue="1">
      <formula>$G$99&lt;&gt;TRUE</formula>
    </cfRule>
  </conditionalFormatting>
  <conditionalFormatting sqref="B124:J127">
    <cfRule type="expression" priority="12" dxfId="0" stopIfTrue="1">
      <formula>$B$99&lt;&gt;TRUE</formula>
    </cfRule>
  </conditionalFormatting>
  <conditionalFormatting sqref="B129:J131 B128:D128 F128:J128">
    <cfRule type="expression" priority="11" dxfId="0" stopIfTrue="1">
      <formula>$C$99&lt;&gt;TRUE</formula>
    </cfRule>
  </conditionalFormatting>
  <conditionalFormatting sqref="B133:J135 B132:D132 F132:J132">
    <cfRule type="expression" priority="10" dxfId="0" stopIfTrue="1">
      <formula>$D$99&lt;&gt;TRUE</formula>
    </cfRule>
  </conditionalFormatting>
  <conditionalFormatting sqref="B137:J139 B136:D136 F136:J136">
    <cfRule type="expression" priority="9" dxfId="0" stopIfTrue="1">
      <formula>$E$99&lt;&gt;TRUE</formula>
    </cfRule>
  </conditionalFormatting>
  <conditionalFormatting sqref="B140:J141">
    <cfRule type="expression" priority="8" dxfId="0" stopIfTrue="1">
      <formula>$F$99&lt;&gt;TRUE</formula>
    </cfRule>
  </conditionalFormatting>
  <conditionalFormatting sqref="B142:J142 B144:J144 C143:J143 B146:J146 C145:J145 C147:J147">
    <cfRule type="expression" priority="7" dxfId="0" stopIfTrue="1">
      <formula>$G$99&lt;&gt;TRUE</formula>
    </cfRule>
  </conditionalFormatting>
  <conditionalFormatting sqref="E106">
    <cfRule type="expression" priority="6" dxfId="0" stopIfTrue="1">
      <formula>$B$99&lt;&gt;TRUE</formula>
    </cfRule>
  </conditionalFormatting>
  <conditionalFormatting sqref="E109">
    <cfRule type="expression" priority="5" dxfId="0" stopIfTrue="1">
      <formula>$B$99&lt;&gt;TRUE</formula>
    </cfRule>
  </conditionalFormatting>
  <conditionalFormatting sqref="E112">
    <cfRule type="expression" priority="4" dxfId="0" stopIfTrue="1">
      <formula>$B$99&lt;&gt;TRUE</formula>
    </cfRule>
  </conditionalFormatting>
  <conditionalFormatting sqref="E128">
    <cfRule type="expression" priority="3" dxfId="0" stopIfTrue="1">
      <formula>$B$99&lt;&gt;TRUE</formula>
    </cfRule>
  </conditionalFormatting>
  <conditionalFormatting sqref="E132">
    <cfRule type="expression" priority="2" dxfId="0" stopIfTrue="1">
      <formula>$B$99&lt;&gt;TRUE</formula>
    </cfRule>
  </conditionalFormatting>
  <conditionalFormatting sqref="E136">
    <cfRule type="expression" priority="1" dxfId="0" stopIfTrue="1">
      <formula>$B$99&lt;&gt;TRUE</formula>
    </cfRule>
  </conditionalFormatting>
  <dataValidations count="15">
    <dataValidation type="list" allowBlank="1" showErrorMessage="1" sqref="G87:G90">
      <formula1>$O$159:$O$160</formula1>
    </dataValidation>
    <dataValidation type="list" allowBlank="1" showInputMessage="1" showErrorMessage="1" sqref="L70:L73">
      <formula1>$O$78:$O$80</formula1>
    </dataValidation>
    <dataValidation type="list" allowBlank="1" showInputMessage="1" showErrorMessage="1" sqref="E70:E73">
      <formula1>$O$73:$O$76</formula1>
    </dataValidation>
    <dataValidation type="list" allowBlank="1" showInputMessage="1" showErrorMessage="1" sqref="B70:B73">
      <formula1>$O$69:$O$71</formula1>
    </dataValidation>
    <dataValidation type="list" allowBlank="1" showInputMessage="1" showErrorMessage="1" sqref="B66">
      <formula1>$O$65:$O$66</formula1>
    </dataValidation>
    <dataValidation type="list" allowBlank="1" showInputMessage="1" showErrorMessage="1" sqref="B58:B60">
      <formula1>$O$57:$O$63</formula1>
    </dataValidation>
    <dataValidation type="list" allowBlank="1" showInputMessage="1" showErrorMessage="1" sqref="B87:C90">
      <formula1>$P$19:$P$35</formula1>
    </dataValidation>
    <dataValidation type="list" allowBlank="1" showInputMessage="1" showErrorMessage="1" sqref="G154:G160">
      <formula1>$O$90:$O$94</formula1>
    </dataValidation>
    <dataValidation type="list" allowBlank="1" showInputMessage="1" showErrorMessage="1" sqref="B29:B30">
      <formula1>$O$14:$O$17</formula1>
    </dataValidation>
    <dataValidation type="custom" allowBlank="1" showInputMessage="1" showErrorMessage="1" errorTitle="Invalid entry" error="Total water end use cannot be greater than the total water consumption of your premises." sqref="D38:D47">
      <formula1>$D$48&lt;=1.1*$C$23</formula1>
    </dataValidation>
    <dataValidation type="list" allowBlank="1" showInputMessage="1" showErrorMessage="1" sqref="F154:F160 E38:E47 B15:B22">
      <formula1>$O$2:$O$9</formula1>
    </dataValidation>
    <dataValidation type="list" allowBlank="1" showInputMessage="1" showErrorMessage="1" sqref="F87:F90">
      <formula1>$O$31:$O$50</formula1>
    </dataValidation>
    <dataValidation type="list" allowBlank="1" showInputMessage="1" showErrorMessage="1" sqref="C115:C118">
      <formula1>$O$100:$O$118</formula1>
    </dataValidation>
    <dataValidation type="list" allowBlank="1" showInputMessage="1" showErrorMessage="1" sqref="E115:E118">
      <formula1>$O$127:$O$141</formula1>
    </dataValidation>
    <dataValidation type="list" allowBlank="1" showInputMessage="1" showErrorMessage="1" sqref="B38:C47">
      <formula1>$O$31:$O$50</formula1>
    </dataValidation>
  </dataValidations>
  <hyperlinks>
    <hyperlink ref="B175:F175" r:id="rId1" display="Please upload your premises' Water Balance Chart. You may refer to this link for more information on how to develop a Water Balance Chart."/>
    <hyperlink ref="B77" r:id="rId2" display="Indicate the plant/premises and process recycling rates of the premises. Refer to this link for the formula.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S8134625I</dc:creator>
  <cp:keywords/>
  <dc:description/>
  <cp:lastModifiedBy>Adeline NEO (PUB)</cp:lastModifiedBy>
  <cp:lastPrinted>2011-12-13T06:39:15Z</cp:lastPrinted>
  <dcterms:created xsi:type="dcterms:W3CDTF">2010-04-09T02:54:20Z</dcterms:created>
  <dcterms:modified xsi:type="dcterms:W3CDTF">2019-03-25T06:28:24Z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System Account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X6ZRYTW5NX2P-1797567310-1117</vt:lpwstr>
  </property>
  <property fmtid="{D5CDD505-2E9C-101B-9397-08002B2CF9AE}" pid="13" name="_dlc_DocIdItemGuid">
    <vt:lpwstr>acb777ce-5e88-4ccb-b04a-89f9cc90d15a</vt:lpwstr>
  </property>
  <property fmtid="{D5CDD505-2E9C-101B-9397-08002B2CF9AE}" pid="14" name="_dlc_DocIdUrl">
    <vt:lpwstr>https://www.pub.gov.sg/_layouts/15/DocIdRedir.aspx?ID=X6ZRYTW5NX2P-1797567310-1117, X6ZRYTW5NX2P-1797567310-1117</vt:lpwstr>
  </property>
  <property fmtid="{D5CDD505-2E9C-101B-9397-08002B2CF9AE}" pid="15" name="Order">
    <vt:lpwstr>111700.000000000</vt:lpwstr>
  </property>
  <property fmtid="{D5CDD505-2E9C-101B-9397-08002B2CF9AE}" pid="16" name="ComplianceAssetId">
    <vt:lpwstr/>
  </property>
  <property fmtid="{D5CDD505-2E9C-101B-9397-08002B2CF9AE}" pid="17" name="_dlc_DocIdPersistId">
    <vt:lpwstr/>
  </property>
</Properties>
</file>